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ougesuigyomu\share\19-3_公営企業に係る経営比較分析表\H27決算（H28報告）\"/>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<sst xmlns="http://schemas.openxmlformats.org/spreadsheetml/2006/main" count="221" uniqueCount="111">
  <si>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</si>
  <si>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</si>
  <si>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</si>
  <si>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</si>
  <si>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</si>
  <si>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</si>
  <si>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</si>
  <si>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</si>
  <si>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</si>
  <si>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</si>
  <si>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</si>
  <si>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</si>
  <si>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</si>
  <si>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</si>
  <si>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</si>
  <si>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</si>
  <si>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</si>
  <si>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</si>
  <si>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</si>
  <si>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</si>
  <si>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</si>
  <si>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</si>
  <si>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</si>
  <si>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</si>
  <si>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</si>
  <si>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</si>
  <si>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</si>
  <si>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</si>
  <si>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</si>
  <si>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</si>
  <si>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</si>
  <si>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</si>
  <si>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</si>
  <si>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</si>
  <si>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</si>
  <si>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</si>
  <si>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</si>
  <si>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</si>
  <si>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</si>
  <si>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</si>
  <si>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</si>
  <si>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</si>
  <si>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</si>
  <si>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</si>
  <si>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</si>
  <si>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</si>
  <si>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</si>
  <si>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</si>
  <si>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</si>
  <si>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</si>
  <si>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</si>
  <si>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</si>
  <si>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</si>
  <si>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</si>
  <si>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</si>
  <si>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</si>
  <si>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</si>
  <si>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</si>
  <si>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</si>
  <si>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</si>
  <si>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</si>
  <si>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</si>
  <si>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</si>
  <si>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</si>
  <si>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</si>
  <si>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</si>
  <si>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</si>
  <si>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</si>
  <si>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</si>
  <si>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</si>
  <si>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</si>
  <si>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</si>
  <si>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</si>
  <si>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</si>
  <si>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</si>
  <si>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</si>
  <si>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</si>
  <si>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</si>
  <si>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</si>
  <si>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</si>
  <si>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</si>
  <si>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</si>
  <si>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</si>
  <si>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</si>
  <si>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</si>
  <si>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</si>
  <si>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</si>
  <si>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</si>
  <si>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</si>
  <si>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</si>
  <si>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</si>
  <si>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</si>
  <si>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</si>
  <si>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</si>
  <si>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</si>
  <si>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</si>
  <si>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</si>
  <si>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</si>
  <si>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</si>
  <si>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</si>
  <si>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</si>
  <si>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</si>
  <si>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</si>
  <si>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</si>
  <si>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</si>
  <si>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</si>
  <si>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</si>
  <si>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</si>
  <si>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各指標を類似団体と比較しても乖離しており、今後改善に向けた取組みが必要であります。
　計画的な投資（下水道整備・設備更新）維持管理（機械の修繕、更新）を行い、経費削減や費用の平準化を図ります。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phoneticPr fontId="4"/>
  </si>
  <si>
    <t xml:space="preserve">①収益的収支比率
　収益（主に料金収入、一般会計繰入金）に対して費用（主に維持管理費、支払利息、地方債償還金）の比率を表します。費用の内、地方債償還金が半分以上を占め100％未満であるため、料金収入が低く一般会計繰入金に依存しているのが表れています。
④起債残高対事業規模比率
　料金収入に対する企業債残高の割合を表します。類似団体と比較しても約2倍と高いため料金収入が低いのが表れています。
⑤経費回収率
　料金収入に対する回収すべき経費の割合を表します。100％未満であり類似団体よりも低い割合であるため、料金収入が低く一般会計繰入金に依存しているのが表れています。
⑥汚水処理原価
　下水に流した1㎥の汚水処理に要した費用（維持管理費・資本費）を表します。類似団体よりも高いため、維持管理費の削減、接続率の向上（料金収入の増加）が課題であります。
⑦施設利用率
　下水処理場が1日に処理可能な能力に対する実際の処理量の比率を表します。類似団体より高い比率ですが約50％と決して高くはなく、現在整備中の区域もあり今後、処理量が増える見込みです。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
</t>
    <phoneticPr fontId="4"/>
  </si>
  <si>
    <t>　現在のところ、管渠の更新・老朽化対策事業を実施しておりません。</t>
    <rPh sb="1" eb="3">
      <t>ゲンザイ</t>
    </rPh>
    <rPh sb="8" eb="10">
      <t>カンキョ</t>
    </rPh>
    <rPh sb="11" eb="13">
      <t>コウシン</t>
    </rPh>
    <rPh sb="14" eb="16">
      <t>ロウキュウ</t>
    </rPh>
    <rPh sb="16" eb="17">
      <t>カ</t>
    </rPh>
    <rPh sb="17" eb="19">
      <t>タイサク</t>
    </rPh>
    <rPh sb="19" eb="21">
      <t>ジギョウ</t>
    </rPh>
    <rPh sb="22" eb="24">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</si>
</sst>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1046104"/>
        <c:axId val="201047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201046104"/>
        <c:axId val="201047000"/>
      </c:lineChart>
      <c:dateAx>
        <c:axId val="201046104"/>
        <c:scaling>
          <c:orientation val="minMax"/>
        </c:scaling>
        <c:delete val="1"/>
        <c:axPos val="b"/>
        <c:numFmt formatCode="ge" sourceLinked="1"/>
        <c:majorTickMark val="none"/>
        <c:minorTickMark val="none"/>
        <c:tickLblPos val="none"/>
        <c:crossAx val="201047000"/>
        <c:crosses val="autoZero"/>
        <c:auto val="1"/>
        <c:lblOffset val="100"/>
        <c:baseTimeUnit val="years"/>
      </c:dateAx>
      <c:valAx>
        <c:axId val="201047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046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54.26</c:v>
                </c:pt>
                <c:pt idx="1">
                  <c:v>53.7</c:v>
                </c:pt>
                <c:pt idx="2">
                  <c:v>55.24</c:v>
                </c:pt>
                <c:pt idx="3">
                  <c:v>54.79</c:v>
                </c:pt>
                <c:pt idx="4">
                  <c:v>55.04</c:v>
                </c:pt>
              </c:numCache>
            </c:numRef>
          </c:val>
        </c:ser>
        <c:dLbls>
          <c:showLegendKey val="0"/>
          <c:showVal val="0"/>
          <c:showCatName val="0"/>
          <c:showSerName val="0"/>
          <c:showPercent val="0"/>
          <c:showBubbleSize val="0"/>
        </c:dLbls>
        <c:gapWidth val="150"/>
        <c:axId val="202135584"/>
        <c:axId val="202135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41.48</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202135584"/>
        <c:axId val="202135976"/>
      </c:lineChart>
      <c:dateAx>
        <c:axId val="202135584"/>
        <c:scaling>
          <c:orientation val="minMax"/>
        </c:scaling>
        <c:delete val="1"/>
        <c:axPos val="b"/>
        <c:numFmt formatCode="ge" sourceLinked="1"/>
        <c:majorTickMark val="none"/>
        <c:minorTickMark val="none"/>
        <c:tickLblPos val="none"/>
        <c:crossAx val="202135976"/>
        <c:crosses val="autoZero"/>
        <c:auto val="1"/>
        <c:lblOffset val="100"/>
        <c:baseTimeUnit val="years"/>
      </c:dateAx>
      <c:valAx>
        <c:axId val="202135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13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67.87</c:v>
                </c:pt>
                <c:pt idx="1">
                  <c:v>69.22</c:v>
                </c:pt>
                <c:pt idx="2">
                  <c:v>66.06</c:v>
                </c:pt>
                <c:pt idx="3">
                  <c:v>66.06</c:v>
                </c:pt>
                <c:pt idx="4">
                  <c:v>66.31</c:v>
                </c:pt>
              </c:numCache>
            </c:numRef>
          </c:val>
        </c:ser>
        <c:dLbls>
          <c:showLegendKey val="0"/>
          <c:showVal val="0"/>
          <c:showCatName val="0"/>
          <c:showSerName val="0"/>
          <c:showPercent val="0"/>
          <c:showBubbleSize val="0"/>
        </c:dLbls>
        <c:gapWidth val="150"/>
        <c:axId val="202137152"/>
        <c:axId val="202137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65.739999999999995</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202137152"/>
        <c:axId val="202137544"/>
      </c:lineChart>
      <c:dateAx>
        <c:axId val="202137152"/>
        <c:scaling>
          <c:orientation val="minMax"/>
        </c:scaling>
        <c:delete val="1"/>
        <c:axPos val="b"/>
        <c:numFmt formatCode="ge" sourceLinked="1"/>
        <c:majorTickMark val="none"/>
        <c:minorTickMark val="none"/>
        <c:tickLblPos val="none"/>
        <c:crossAx val="202137544"/>
        <c:crosses val="autoZero"/>
        <c:auto val="1"/>
        <c:lblOffset val="100"/>
        <c:baseTimeUnit val="years"/>
      </c:dateAx>
      <c:valAx>
        <c:axId val="202137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1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51.21</c:v>
                </c:pt>
                <c:pt idx="1">
                  <c:v>53.33</c:v>
                </c:pt>
                <c:pt idx="2">
                  <c:v>52.96</c:v>
                </c:pt>
                <c:pt idx="3">
                  <c:v>55.37</c:v>
                </c:pt>
                <c:pt idx="4">
                  <c:v>55.12</c:v>
                </c:pt>
              </c:numCache>
            </c:numRef>
          </c:val>
        </c:ser>
        <c:dLbls>
          <c:showLegendKey val="0"/>
          <c:showVal val="0"/>
          <c:showCatName val="0"/>
          <c:showSerName val="0"/>
          <c:showPercent val="0"/>
          <c:showBubbleSize val="0"/>
        </c:dLbls>
        <c:gapWidth val="150"/>
        <c:axId val="201700280"/>
        <c:axId val="201706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700280"/>
        <c:axId val="201706808"/>
      </c:lineChart>
      <c:dateAx>
        <c:axId val="201700280"/>
        <c:scaling>
          <c:orientation val="minMax"/>
        </c:scaling>
        <c:delete val="1"/>
        <c:axPos val="b"/>
        <c:numFmt formatCode="ge" sourceLinked="1"/>
        <c:majorTickMark val="none"/>
        <c:minorTickMark val="none"/>
        <c:tickLblPos val="none"/>
        <c:crossAx val="201706808"/>
        <c:crosses val="autoZero"/>
        <c:auto val="1"/>
        <c:lblOffset val="100"/>
        <c:baseTimeUnit val="years"/>
      </c:dateAx>
      <c:valAx>
        <c:axId val="201706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700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1763984"/>
        <c:axId val="20176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763984"/>
        <c:axId val="201764368"/>
      </c:lineChart>
      <c:dateAx>
        <c:axId val="201763984"/>
        <c:scaling>
          <c:orientation val="minMax"/>
        </c:scaling>
        <c:delete val="1"/>
        <c:axPos val="b"/>
        <c:numFmt formatCode="ge" sourceLinked="1"/>
        <c:majorTickMark val="none"/>
        <c:minorTickMark val="none"/>
        <c:tickLblPos val="none"/>
        <c:crossAx val="201764368"/>
        <c:crosses val="autoZero"/>
        <c:auto val="1"/>
        <c:lblOffset val="100"/>
        <c:baseTimeUnit val="years"/>
      </c:dateAx>
      <c:valAx>
        <c:axId val="20176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76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1804320"/>
        <c:axId val="201806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804320"/>
        <c:axId val="201806776"/>
      </c:lineChart>
      <c:dateAx>
        <c:axId val="201804320"/>
        <c:scaling>
          <c:orientation val="minMax"/>
        </c:scaling>
        <c:delete val="1"/>
        <c:axPos val="b"/>
        <c:numFmt formatCode="ge" sourceLinked="1"/>
        <c:majorTickMark val="none"/>
        <c:minorTickMark val="none"/>
        <c:tickLblPos val="none"/>
        <c:crossAx val="201806776"/>
        <c:crosses val="autoZero"/>
        <c:auto val="1"/>
        <c:lblOffset val="100"/>
        <c:baseTimeUnit val="years"/>
      </c:dateAx>
      <c:valAx>
        <c:axId val="201806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0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1807952"/>
        <c:axId val="201808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807952"/>
        <c:axId val="201808344"/>
      </c:lineChart>
      <c:dateAx>
        <c:axId val="201807952"/>
        <c:scaling>
          <c:orientation val="minMax"/>
        </c:scaling>
        <c:delete val="1"/>
        <c:axPos val="b"/>
        <c:numFmt formatCode="ge" sourceLinked="1"/>
        <c:majorTickMark val="none"/>
        <c:minorTickMark val="none"/>
        <c:tickLblPos val="none"/>
        <c:crossAx val="201808344"/>
        <c:crosses val="autoZero"/>
        <c:auto val="1"/>
        <c:lblOffset val="100"/>
        <c:baseTimeUnit val="years"/>
      </c:dateAx>
      <c:valAx>
        <c:axId val="20180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0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1809520"/>
        <c:axId val="201809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1809520"/>
        <c:axId val="201809912"/>
      </c:lineChart>
      <c:dateAx>
        <c:axId val="201809520"/>
        <c:scaling>
          <c:orientation val="minMax"/>
        </c:scaling>
        <c:delete val="1"/>
        <c:axPos val="b"/>
        <c:numFmt formatCode="ge" sourceLinked="1"/>
        <c:majorTickMark val="none"/>
        <c:minorTickMark val="none"/>
        <c:tickLblPos val="none"/>
        <c:crossAx val="201809912"/>
        <c:crosses val="autoZero"/>
        <c:auto val="1"/>
        <c:lblOffset val="100"/>
        <c:baseTimeUnit val="years"/>
      </c:dateAx>
      <c:valAx>
        <c:axId val="201809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80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3567.39</c:v>
                </c:pt>
                <c:pt idx="1">
                  <c:v>3167</c:v>
                </c:pt>
                <c:pt idx="2">
                  <c:v>3037.45</c:v>
                </c:pt>
                <c:pt idx="3">
                  <c:v>2821.32</c:v>
                </c:pt>
                <c:pt idx="4">
                  <c:v>2693.57</c:v>
                </c:pt>
              </c:numCache>
            </c:numRef>
          </c:val>
        </c:ser>
        <c:dLbls>
          <c:showLegendKey val="0"/>
          <c:showVal val="0"/>
          <c:showCatName val="0"/>
          <c:showSerName val="0"/>
          <c:showPercent val="0"/>
          <c:showBubbleSize val="0"/>
        </c:dLbls>
        <c:gapWidth val="150"/>
        <c:axId val="202212584"/>
        <c:axId val="20221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1734.34</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202212584"/>
        <c:axId val="202212976"/>
      </c:lineChart>
      <c:dateAx>
        <c:axId val="202212584"/>
        <c:scaling>
          <c:orientation val="minMax"/>
        </c:scaling>
        <c:delete val="1"/>
        <c:axPos val="b"/>
        <c:numFmt formatCode="ge" sourceLinked="1"/>
        <c:majorTickMark val="none"/>
        <c:minorTickMark val="none"/>
        <c:tickLblPos val="none"/>
        <c:crossAx val="202212976"/>
        <c:crosses val="autoZero"/>
        <c:auto val="1"/>
        <c:lblOffset val="100"/>
        <c:baseTimeUnit val="years"/>
      </c:dateAx>
      <c:valAx>
        <c:axId val="202212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12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36.82</c:v>
                </c:pt>
                <c:pt idx="1">
                  <c:v>40.11</c:v>
                </c:pt>
                <c:pt idx="2">
                  <c:v>38.94</c:v>
                </c:pt>
                <c:pt idx="3">
                  <c:v>39.090000000000003</c:v>
                </c:pt>
                <c:pt idx="4">
                  <c:v>42.42</c:v>
                </c:pt>
              </c:numCache>
            </c:numRef>
          </c:val>
        </c:ser>
        <c:dLbls>
          <c:showLegendKey val="0"/>
          <c:showVal val="0"/>
          <c:showCatName val="0"/>
          <c:showSerName val="0"/>
          <c:showPercent val="0"/>
          <c:showBubbleSize val="0"/>
        </c:dLbls>
        <c:gapWidth val="150"/>
        <c:axId val="202214152"/>
        <c:axId val="20221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55.91</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202214152"/>
        <c:axId val="202214544"/>
      </c:lineChart>
      <c:dateAx>
        <c:axId val="202214152"/>
        <c:scaling>
          <c:orientation val="minMax"/>
        </c:scaling>
        <c:delete val="1"/>
        <c:axPos val="b"/>
        <c:numFmt formatCode="ge" sourceLinked="1"/>
        <c:majorTickMark val="none"/>
        <c:minorTickMark val="none"/>
        <c:tickLblPos val="none"/>
        <c:crossAx val="202214544"/>
        <c:crosses val="autoZero"/>
        <c:auto val="1"/>
        <c:lblOffset val="100"/>
        <c:baseTimeUnit val="years"/>
      </c:dateAx>
      <c:valAx>
        <c:axId val="20221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14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428.37</c:v>
                </c:pt>
                <c:pt idx="1">
                  <c:v>397.95</c:v>
                </c:pt>
                <c:pt idx="2">
                  <c:v>411.03</c:v>
                </c:pt>
                <c:pt idx="3">
                  <c:v>418.61</c:v>
                </c:pt>
                <c:pt idx="4">
                  <c:v>389.93</c:v>
                </c:pt>
              </c:numCache>
            </c:numRef>
          </c:val>
        </c:ser>
        <c:dLbls>
          <c:showLegendKey val="0"/>
          <c:showVal val="0"/>
          <c:showCatName val="0"/>
          <c:showSerName val="0"/>
          <c:showPercent val="0"/>
          <c:showBubbleSize val="0"/>
        </c:dLbls>
        <c:gapWidth val="150"/>
        <c:axId val="202215720"/>
        <c:axId val="202134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284.98</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202215720"/>
        <c:axId val="202134408"/>
      </c:lineChart>
      <c:dateAx>
        <c:axId val="202215720"/>
        <c:scaling>
          <c:orientation val="minMax"/>
        </c:scaling>
        <c:delete val="1"/>
        <c:axPos val="b"/>
        <c:numFmt formatCode="ge" sourceLinked="1"/>
        <c:majorTickMark val="none"/>
        <c:minorTickMark val="none"/>
        <c:tickLblPos val="none"/>
        <c:crossAx val="202134408"/>
        <c:crosses val="autoZero"/>
        <c:auto val="1"/>
        <c:lblOffset val="100"/>
        <c:baseTimeUnit val="years"/>
      </c:dateAx>
      <c:valAx>
        <c:axId val="202134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15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CA52" sqref="CA5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北秋田市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公共下水道</v>
      </c>
      <c r="Q8" s="76"/>
      <c r="R8" s="76"/>
      <c r="S8" s="76"/>
      <c r="T8" s="76"/>
      <c r="U8" s="76"/>
      <c r="V8" s="76"/>
      <c r="W8" s="76" t="str">
        <f>データ!L6</f>
        <v>Cd2</v>
      </c>
      <c r="X8" s="76"/>
      <c r="Y8" s="76"/>
      <c r="Z8" s="76"/>
      <c r="AA8" s="76"/>
      <c r="AB8" s="76"/>
      <c r="AC8" s="76"/>
      <c r="AD8" s="3"/>
      <c r="AE8" s="3"/>
      <c r="AF8" s="3"/>
      <c r="AG8" s="3"/>
      <c r="AH8" s="3"/>
      <c r="AI8" s="3"/>
      <c r="AJ8" s="3"/>
      <c r="AK8" s="3"/>
      <c r="AL8" s="70">
        <f>データ!R6</f>
        <v>34129</v>
      </c>
      <c r="AM8" s="70"/>
      <c r="AN8" s="70"/>
      <c r="AO8" s="70"/>
      <c r="AP8" s="70"/>
      <c r="AQ8" s="70"/>
      <c r="AR8" s="70"/>
      <c r="AS8" s="70"/>
      <c r="AT8" s="69">
        <f>データ!S6</f>
        <v>1152.76</v>
      </c>
      <c r="AU8" s="69"/>
      <c r="AV8" s="69"/>
      <c r="AW8" s="69"/>
      <c r="AX8" s="69"/>
      <c r="AY8" s="69"/>
      <c r="AZ8" s="69"/>
      <c r="BA8" s="69"/>
      <c r="BB8" s="69">
        <f>データ!T6</f>
        <v>29.61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45.48</v>
      </c>
      <c r="Q10" s="69"/>
      <c r="R10" s="69"/>
      <c r="S10" s="69"/>
      <c r="T10" s="69"/>
      <c r="U10" s="69"/>
      <c r="V10" s="69"/>
      <c r="W10" s="69">
        <f>データ!P6</f>
        <v>96.87</v>
      </c>
      <c r="X10" s="69"/>
      <c r="Y10" s="69"/>
      <c r="Z10" s="69"/>
      <c r="AA10" s="69"/>
      <c r="AB10" s="69"/>
      <c r="AC10" s="69"/>
      <c r="AD10" s="70">
        <f>データ!Q6</f>
        <v>2915</v>
      </c>
      <c r="AE10" s="70"/>
      <c r="AF10" s="70"/>
      <c r="AG10" s="70"/>
      <c r="AH10" s="70"/>
      <c r="AI10" s="70"/>
      <c r="AJ10" s="70"/>
      <c r="AK10" s="2"/>
      <c r="AL10" s="70">
        <f>データ!U6</f>
        <v>15423</v>
      </c>
      <c r="AM10" s="70"/>
      <c r="AN10" s="70"/>
      <c r="AO10" s="70"/>
      <c r="AP10" s="70"/>
      <c r="AQ10" s="70"/>
      <c r="AR10" s="70"/>
      <c r="AS10" s="70"/>
      <c r="AT10" s="69">
        <f>データ!V6</f>
        <v>6.73</v>
      </c>
      <c r="AU10" s="69"/>
      <c r="AV10" s="69"/>
      <c r="AW10" s="69"/>
      <c r="AX10" s="69"/>
      <c r="AY10" s="69"/>
      <c r="AZ10" s="69"/>
      <c r="BA10" s="69"/>
      <c r="BB10" s="69">
        <f>データ!W6</f>
        <v>2291.6799999999998</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0" t="s">
        <v>25</v>
      </c>
      <c r="BM14" s="41"/>
      <c r="BN14" s="41"/>
      <c r="BO14" s="41"/>
      <c r="BP14" s="41"/>
      <c r="BQ14" s="41"/>
      <c r="BR14" s="41"/>
      <c r="BS14" s="41"/>
      <c r="BT14" s="41"/>
      <c r="BU14" s="41"/>
      <c r="BV14" s="41"/>
      <c r="BW14" s="41"/>
      <c r="BX14" s="41"/>
      <c r="BY14" s="41"/>
      <c r="BZ14" s="42"/>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53"/>
      <c r="BM56" s="54"/>
      <c r="BN56" s="54"/>
      <c r="BO56" s="54"/>
      <c r="BP56" s="54"/>
      <c r="BQ56" s="54"/>
      <c r="BR56" s="54"/>
      <c r="BS56" s="54"/>
      <c r="BT56" s="54"/>
      <c r="BU56" s="54"/>
      <c r="BV56" s="54"/>
      <c r="BW56" s="54"/>
      <c r="BX56" s="54"/>
      <c r="BY56" s="54"/>
      <c r="BZ56" s="55"/>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53"/>
      <c r="BM57" s="54"/>
      <c r="BN57" s="54"/>
      <c r="BO57" s="54"/>
      <c r="BP57" s="54"/>
      <c r="BQ57" s="54"/>
      <c r="BR57" s="54"/>
      <c r="BS57" s="54"/>
      <c r="BT57" s="54"/>
      <c r="BU57" s="54"/>
      <c r="BV57" s="54"/>
      <c r="BW57" s="54"/>
      <c r="BX57" s="54"/>
      <c r="BY57" s="54"/>
      <c r="BZ57" s="5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3"/>
      <c r="BM58" s="54"/>
      <c r="BN58" s="54"/>
      <c r="BO58" s="54"/>
      <c r="BP58" s="54"/>
      <c r="BQ58" s="54"/>
      <c r="BR58" s="54"/>
      <c r="BS58" s="54"/>
      <c r="BT58" s="54"/>
      <c r="BU58" s="54"/>
      <c r="BV58" s="54"/>
      <c r="BW58" s="54"/>
      <c r="BX58" s="54"/>
      <c r="BY58" s="54"/>
      <c r="BZ58" s="5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3"/>
      <c r="BM59" s="54"/>
      <c r="BN59" s="54"/>
      <c r="BO59" s="54"/>
      <c r="BP59" s="54"/>
      <c r="BQ59" s="54"/>
      <c r="BR59" s="54"/>
      <c r="BS59" s="54"/>
      <c r="BT59" s="54"/>
      <c r="BU59" s="54"/>
      <c r="BV59" s="54"/>
      <c r="BW59" s="54"/>
      <c r="BX59" s="54"/>
      <c r="BY59" s="54"/>
      <c r="BZ59" s="55"/>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52132</v>
      </c>
      <c r="D6" s="31">
        <f t="shared" si="3"/>
        <v>47</v>
      </c>
      <c r="E6" s="31">
        <f t="shared" si="3"/>
        <v>17</v>
      </c>
      <c r="F6" s="31">
        <f t="shared" si="3"/>
        <v>1</v>
      </c>
      <c r="G6" s="31">
        <f t="shared" si="3"/>
        <v>0</v>
      </c>
      <c r="H6" s="31" t="str">
        <f t="shared" si="3"/>
        <v>秋田県　北秋田市</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45.48</v>
      </c>
      <c r="P6" s="32">
        <f t="shared" si="3"/>
        <v>96.87</v>
      </c>
      <c r="Q6" s="32">
        <f t="shared" si="3"/>
        <v>2915</v>
      </c>
      <c r="R6" s="32">
        <f t="shared" si="3"/>
        <v>34129</v>
      </c>
      <c r="S6" s="32">
        <f t="shared" si="3"/>
        <v>1152.76</v>
      </c>
      <c r="T6" s="32">
        <f t="shared" si="3"/>
        <v>29.61</v>
      </c>
      <c r="U6" s="32">
        <f t="shared" si="3"/>
        <v>15423</v>
      </c>
      <c r="V6" s="32">
        <f t="shared" si="3"/>
        <v>6.73</v>
      </c>
      <c r="W6" s="32">
        <f t="shared" si="3"/>
        <v>2291.6799999999998</v>
      </c>
      <c r="X6" s="33">
        <f>IF(X7="",NA(),X7)</f>
        <v>51.21</v>
      </c>
      <c r="Y6" s="33">
        <f t="shared" ref="Y6:AG6" si="4">IF(Y7="",NA(),Y7)</f>
        <v>53.33</v>
      </c>
      <c r="Z6" s="33">
        <f t="shared" si="4"/>
        <v>52.96</v>
      </c>
      <c r="AA6" s="33">
        <f t="shared" si="4"/>
        <v>55.37</v>
      </c>
      <c r="AB6" s="33">
        <f t="shared" si="4"/>
        <v>55.12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3567.39</v>
      </c>
      <c r="BF6" s="33">
        <f t="shared" ref="BF6:BN6" si="7">IF(BF7="",NA(),BF7)</f>
        <v>3167</v>
      </c>
      <c r="BG6" s="33">
        <f t="shared" si="7"/>
        <v>3037.45</v>
      </c>
      <c r="BH6" s="33">
        <f t="shared" si="7"/>
        <v>2821.32</v>
      </c>
      <c r="BI6" s="33">
        <f t="shared" si="7"/>
        <v>2693.57</v>
      </c>
      <c r="BJ6" s="33">
        <f t="shared" si="7"/>
        <v>1734.34</v>
      </c>
      <c r="BK6" s="33">
        <f t="shared" si="7"/>
        <v>1309.43</v>
      </c>
      <c r="BL6" s="33">
        <f t="shared" si="7"/>
        <v>1306.92</v>
      </c>
      <c r="BM6" s="33">
        <f t="shared" si="7"/>
        <v>1203.71</v>
      </c>
      <c r="BN6" s="33">
        <f t="shared" si="7"/>
        <v>1162.3599999999999</v>
      </c>
      <c r="BO6" s="32" t="str">
        <f>IF(BO7="","",IF(BO7="-","【-】","【"&amp;SUBSTITUTE(TEXT(BO7,"#,##0.00"),"-","△")&amp;"】"))</f>
        <v>【763.62】</v>
      </c>
      <c r="BP6" s="33">
        <f>IF(BP7="",NA(),BP7)</f>
        <v>36.82</v>
      </c>
      <c r="BQ6" s="33">
        <f t="shared" ref="BQ6:BY6" si="8">IF(BQ7="",NA(),BQ7)</f>
        <v>40.11</v>
      </c>
      <c r="BR6" s="33">
        <f t="shared" si="8"/>
        <v>38.94</v>
      </c>
      <c r="BS6" s="33">
        <f t="shared" si="8"/>
        <v>39.090000000000003</v>
      </c>
      <c r="BT6" s="33">
        <f t="shared" si="8"/>
        <v>42.42</v>
      </c>
      <c r="BU6" s="33">
        <f t="shared" si="8"/>
        <v>55.91</v>
      </c>
      <c r="BV6" s="33">
        <f t="shared" si="8"/>
        <v>67.59</v>
      </c>
      <c r="BW6" s="33">
        <f t="shared" si="8"/>
        <v>68.510000000000005</v>
      </c>
      <c r="BX6" s="33">
        <f t="shared" si="8"/>
        <v>69.739999999999995</v>
      </c>
      <c r="BY6" s="33">
        <f t="shared" si="8"/>
        <v>68.209999999999994</v>
      </c>
      <c r="BZ6" s="32" t="str">
        <f>IF(BZ7="","",IF(BZ7="-","【-】","【"&amp;SUBSTITUTE(TEXT(BZ7,"#,##0.00"),"-","△")&amp;"】"))</f>
        <v>【98.53】</v>
      </c>
      <c r="CA6" s="33">
        <f>IF(CA7="",NA(),CA7)</f>
        <v>428.37</v>
      </c>
      <c r="CB6" s="33">
        <f t="shared" ref="CB6:CJ6" si="9">IF(CB7="",NA(),CB7)</f>
        <v>397.95</v>
      </c>
      <c r="CC6" s="33">
        <f t="shared" si="9"/>
        <v>411.03</v>
      </c>
      <c r="CD6" s="33">
        <f t="shared" si="9"/>
        <v>418.61</v>
      </c>
      <c r="CE6" s="33">
        <f t="shared" si="9"/>
        <v>389.93</v>
      </c>
      <c r="CF6" s="33">
        <f t="shared" si="9"/>
        <v>284.98</v>
      </c>
      <c r="CG6" s="33">
        <f t="shared" si="9"/>
        <v>251.88</v>
      </c>
      <c r="CH6" s="33">
        <f t="shared" si="9"/>
        <v>247.43</v>
      </c>
      <c r="CI6" s="33">
        <f t="shared" si="9"/>
        <v>248.89</v>
      </c>
      <c r="CJ6" s="33">
        <f t="shared" si="9"/>
        <v>250.84</v>
      </c>
      <c r="CK6" s="32" t="str">
        <f>IF(CK7="","",IF(CK7="-","【-】","【"&amp;SUBSTITUTE(TEXT(CK7,"#,##0.00"),"-","△")&amp;"】"))</f>
        <v>【139.70】</v>
      </c>
      <c r="CL6" s="33">
        <f>IF(CL7="",NA(),CL7)</f>
        <v>54.26</v>
      </c>
      <c r="CM6" s="33">
        <f t="shared" ref="CM6:CU6" si="10">IF(CM7="",NA(),CM7)</f>
        <v>53.7</v>
      </c>
      <c r="CN6" s="33">
        <f t="shared" si="10"/>
        <v>55.24</v>
      </c>
      <c r="CO6" s="33">
        <f t="shared" si="10"/>
        <v>54.79</v>
      </c>
      <c r="CP6" s="33">
        <f t="shared" si="10"/>
        <v>55.04</v>
      </c>
      <c r="CQ6" s="33">
        <f t="shared" si="10"/>
        <v>41.48</v>
      </c>
      <c r="CR6" s="33">
        <f t="shared" si="10"/>
        <v>49.29</v>
      </c>
      <c r="CS6" s="33">
        <f t="shared" si="10"/>
        <v>50.32</v>
      </c>
      <c r="CT6" s="33">
        <f t="shared" si="10"/>
        <v>49.89</v>
      </c>
      <c r="CU6" s="33">
        <f t="shared" si="10"/>
        <v>49.39</v>
      </c>
      <c r="CV6" s="32" t="str">
        <f>IF(CV7="","",IF(CV7="-","【-】","【"&amp;SUBSTITUTE(TEXT(CV7,"#,##0.00"),"-","△")&amp;"】"))</f>
        <v>【60.01】</v>
      </c>
      <c r="CW6" s="33">
        <f>IF(CW7="",NA(),CW7)</f>
        <v>67.87</v>
      </c>
      <c r="CX6" s="33">
        <f t="shared" ref="CX6:DF6" si="11">IF(CX7="",NA(),CX7)</f>
        <v>69.22</v>
      </c>
      <c r="CY6" s="33">
        <f t="shared" si="11"/>
        <v>66.06</v>
      </c>
      <c r="CZ6" s="33">
        <f t="shared" si="11"/>
        <v>66.06</v>
      </c>
      <c r="DA6" s="33">
        <f t="shared" si="11"/>
        <v>66.31</v>
      </c>
      <c r="DB6" s="33">
        <f t="shared" si="11"/>
        <v>65.739999999999995</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52132</v>
      </c>
      <c r="D7" s="35">
        <v>47</v>
      </c>
      <c r="E7" s="35">
        <v>17</v>
      </c>
      <c r="F7" s="35">
        <v>1</v>
      </c>
      <c r="G7" s="35">
        <v>0</v>
      </c>
      <c r="H7" s="35" t="s">
        <v>96</v>
      </c>
      <c r="I7" s="35" t="s">
        <v>97</v>
      </c>
      <c r="J7" s="35" t="s">
        <v>98</v>
      </c>
      <c r="K7" s="35" t="s">
        <v>99</v>
      </c>
      <c r="L7" s="35" t="s">
        <v>100</v>
      </c>
      <c r="M7" s="36" t="s">
        <v>101</v>
      </c>
      <c r="N7" s="36" t="s">
        <v>102</v>
      </c>
      <c r="O7" s="36">
        <v>45.48</v>
      </c>
      <c r="P7" s="36">
        <v>96.87</v>
      </c>
      <c r="Q7" s="36">
        <v>2915</v>
      </c>
      <c r="R7" s="36">
        <v>34129</v>
      </c>
      <c r="S7" s="36">
        <v>1152.76</v>
      </c>
      <c r="T7" s="36">
        <v>29.61</v>
      </c>
      <c r="U7" s="36">
        <v>15423</v>
      </c>
      <c r="V7" s="36">
        <v>6.73</v>
      </c>
      <c r="W7" s="36">
        <v>2291.6799999999998</v>
      </c>
      <c r="X7" s="36">
        <v>51.21</v>
      </c>
      <c r="Y7" s="36">
        <v>53.33</v>
      </c>
      <c r="Z7" s="36">
        <v>52.96</v>
      </c>
      <c r="AA7" s="36">
        <v>55.37</v>
      </c>
      <c r="AB7" s="36">
        <v>55.12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3567.39</v>
      </c>
      <c r="BF7" s="36">
        <v>3167</v>
      </c>
      <c r="BG7" s="36">
        <v>3037.45</v>
      </c>
      <c r="BH7" s="36">
        <v>2821.32</v>
      </c>
      <c r="BI7" s="36">
        <v>2693.57</v>
      </c>
      <c r="BJ7" s="36">
        <v>1734.34</v>
      </c>
      <c r="BK7" s="36">
        <v>1309.43</v>
      </c>
      <c r="BL7" s="36">
        <v>1306.92</v>
      </c>
      <c r="BM7" s="36">
        <v>1203.71</v>
      </c>
      <c r="BN7" s="36">
        <v>1162.3599999999999</v>
      </c>
      <c r="BO7" s="36">
        <v>763.62</v>
      </c>
      <c r="BP7" s="36">
        <v>36.82</v>
      </c>
      <c r="BQ7" s="36">
        <v>40.11</v>
      </c>
      <c r="BR7" s="36">
        <v>38.94</v>
      </c>
      <c r="BS7" s="36">
        <v>39.090000000000003</v>
      </c>
      <c r="BT7" s="36">
        <v>42.42</v>
      </c>
      <c r="BU7" s="36">
        <v>55.91</v>
      </c>
      <c r="BV7" s="36">
        <v>67.59</v>
      </c>
      <c r="BW7" s="36">
        <v>68.510000000000005</v>
      </c>
      <c r="BX7" s="36">
        <v>69.739999999999995</v>
      </c>
      <c r="BY7" s="36">
        <v>68.209999999999994</v>
      </c>
      <c r="BZ7" s="36">
        <v>98.53</v>
      </c>
      <c r="CA7" s="36">
        <v>428.37</v>
      </c>
      <c r="CB7" s="36">
        <v>397.95</v>
      </c>
      <c r="CC7" s="36">
        <v>411.03</v>
      </c>
      <c r="CD7" s="36">
        <v>418.61</v>
      </c>
      <c r="CE7" s="36">
        <v>389.93</v>
      </c>
      <c r="CF7" s="36">
        <v>284.98</v>
      </c>
      <c r="CG7" s="36">
        <v>251.88</v>
      </c>
      <c r="CH7" s="36">
        <v>247.43</v>
      </c>
      <c r="CI7" s="36">
        <v>248.89</v>
      </c>
      <c r="CJ7" s="36">
        <v>250.84</v>
      </c>
      <c r="CK7" s="36">
        <v>139.69999999999999</v>
      </c>
      <c r="CL7" s="36">
        <v>54.26</v>
      </c>
      <c r="CM7" s="36">
        <v>53.7</v>
      </c>
      <c r="CN7" s="36">
        <v>55.24</v>
      </c>
      <c r="CO7" s="36">
        <v>54.79</v>
      </c>
      <c r="CP7" s="36">
        <v>55.04</v>
      </c>
      <c r="CQ7" s="36">
        <v>41.48</v>
      </c>
      <c r="CR7" s="36">
        <v>49.29</v>
      </c>
      <c r="CS7" s="36">
        <v>50.32</v>
      </c>
      <c r="CT7" s="36">
        <v>49.89</v>
      </c>
      <c r="CU7" s="36">
        <v>49.39</v>
      </c>
      <c r="CV7" s="36">
        <v>60.01</v>
      </c>
      <c r="CW7" s="36">
        <v>67.87</v>
      </c>
      <c r="CX7" s="36">
        <v>69.22</v>
      </c>
      <c r="CY7" s="36">
        <v>66.06</v>
      </c>
      <c r="CZ7" s="36">
        <v>66.06</v>
      </c>
      <c r="DA7" s="36">
        <v>66.31</v>
      </c>
      <c r="DB7" s="36">
        <v>65.739999999999995</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2017-02-13T07:12:38Z</cp:lastPrinted>
  <dcterms:created xsi:type="dcterms:W3CDTF">2017-02-08T02:45:04Z</dcterms:created>
  <dcterms:modified xsi:type="dcterms:W3CDTF">2017-02-15T07:41:56Z</dcterms:modified>
  <cp:category/>
</cp:coreProperties>
</file>