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taakita\Desktop\【経営比較分析表】北秋田市（公共・特環・農集・特排）\"/>
    </mc:Choice>
  </mc:AlternateContent>
  <workbookProtection workbookPassword="8649" lockStructure="1"/>
  <bookViews>
    <workbookView xWindow="240" yWindow="60" windowWidth="14940" windowHeight="7875"/>
  </bookViews>
  <sheets>
    <sheet name="法非適用_下水道事業" sheetId="4" r:id="rId1"/>
    <sheet name="データ" sheetId="5" state="hidden" r:id="rId2"/>
  </sheets>
  <calcPr calcId="152511"/>
</workbook>
</file>

<file path=xl/calcChain.xml><?xml version="1.0" encoding="utf-8"?>
<calcChain xmlns="http://schemas.openxmlformats.org/spreadsheetml/2006/main">
  <c r="EN6" i="5" l="1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BB10" i="4" s="1"/>
  <c r="V6" i="5"/>
  <c r="U6" i="5"/>
  <c r="T6" i="5"/>
  <c r="S6" i="5"/>
  <c r="AT8" i="4" s="1"/>
  <c r="R6" i="5"/>
  <c r="Q6" i="5"/>
  <c r="AD10" i="4" s="1"/>
  <c r="P6" i="5"/>
  <c r="O6" i="5"/>
  <c r="P10" i="4" s="1"/>
  <c r="N6" i="5"/>
  <c r="M6" i="5"/>
  <c r="L6" i="5"/>
  <c r="K6" i="5"/>
  <c r="P8" i="4" s="1"/>
  <c r="J6" i="5"/>
  <c r="I6" i="5"/>
  <c r="B8" i="4" s="1"/>
  <c r="H6" i="5"/>
  <c r="G6" i="5"/>
  <c r="F6" i="5"/>
  <c r="E6" i="5"/>
  <c r="D6" i="5"/>
  <c r="C6" i="5"/>
  <c r="B6" i="5"/>
  <c r="F10" i="5" s="1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AT10" i="4"/>
  <c r="AL10" i="4"/>
  <c r="W10" i="4"/>
  <c r="I10" i="4"/>
  <c r="B10" i="4"/>
  <c r="BB8" i="4"/>
  <c r="AL8" i="4"/>
  <c r="W8" i="4"/>
  <c r="I8" i="4"/>
  <c r="B6" i="4"/>
  <c r="C10" i="5" l="1"/>
  <c r="D10" i="5"/>
  <c r="E10" i="5"/>
  <c r="B10" i="5"/>
</calcChain>
</file>

<file path=xl/sharedStrings.xml><?xml version="1.0" encoding="utf-8"?>
<sst xmlns="http://schemas.openxmlformats.org/spreadsheetml/2006/main" count="232" uniqueCount="111">
  <si>
    <t>経営比較分析表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</si>
  <si>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</si>
  <si>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</si>
  <si>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</si>
  <si>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</si>
  <si>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</si>
  <si>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</si>
  <si>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</si>
  <si>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</si>
  <si>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</si>
  <si>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</si>
  <si>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</si>
  <si>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</si>
  <si>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</si>
  <si>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</si>
  <si>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</si>
  <si>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</si>
  <si>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</si>
  <si>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</si>
  <si>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</si>
  <si>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</si>
  <si>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</si>
  <si>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平成27年度全国平均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</si>
  <si>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</si>
  <si>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</si>
  <si>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</si>
  <si>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</si>
  <si>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</si>
  <si>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</si>
  <si>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</si>
  <si>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</si>
  <si>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</si>
  <si>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</si>
  <si>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</si>
  <si>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「使用料対象の捕捉」</t>
    <rPh sb="1" eb="4">
      <t>シヨウリョウ</t>
    </rPh>
    <rPh sb="4" eb="6">
      <t>タイショウ</t>
    </rPh>
    <rPh sb="7" eb="9">
      <t>ホソク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</si>
  <si>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</si>
  <si>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</si>
  <si>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</si>
  <si>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「管渠の経年化の状況」</t>
    <rPh sb="4" eb="7">
      <t>ケイネンカ</t>
    </rPh>
    <rPh sb="8" eb="10">
      <t>ジョウキョウ</t>
    </rPh>
    <phoneticPr fontId="4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</si>
  <si>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</si>
  <si>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</si>
  <si>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※　平成23年度から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  <rPh sb="2" eb="4">
      <t>ヘイセイ</t>
    </rPh>
    <rPh sb="6" eb="8">
      <t>ネンド</t>
    </rPh>
    <rPh sb="10" eb="12">
      <t>ヘイセイ</t>
    </rPh>
    <rPh sb="14" eb="16">
      <t>ネンド</t>
    </rPh>
    <rPh sb="20" eb="23">
      <t>カクシヒョウ</t>
    </rPh>
    <rPh sb="24" eb="26">
      <t>ルイジ</t>
    </rPh>
    <rPh sb="26" eb="28">
      <t>ダンタイ</t>
    </rPh>
    <rPh sb="28" eb="30">
      <t>ヘイキン</t>
    </rPh>
    <rPh sb="30" eb="31">
      <t>アタイ</t>
    </rPh>
    <rPh sb="33" eb="35">
      <t>トウジ</t>
    </rPh>
    <rPh sb="36" eb="39">
      <t>ジギョウスウ</t>
    </rPh>
    <rPh sb="40" eb="41">
      <t>モト</t>
    </rPh>
    <rPh sb="42" eb="44">
      <t>サンシュツ</t>
    </rPh>
    <rPh sb="51" eb="53">
      <t>キギョウ</t>
    </rPh>
    <rPh sb="76" eb="78">
      <t>ヘイセイ</t>
    </rPh>
    <rPh sb="80" eb="82">
      <t>ネンド</t>
    </rPh>
    <rPh sb="83" eb="85">
      <t>ジギョウ</t>
    </rPh>
    <rPh sb="85" eb="86">
      <t>スウ</t>
    </rPh>
    <rPh sb="87" eb="88">
      <t>モト</t>
    </rPh>
    <rPh sb="89" eb="91">
      <t>ルイジ</t>
    </rPh>
    <rPh sb="91" eb="93">
      <t>ダンタイ</t>
    </rPh>
    <rPh sb="93" eb="95">
      <t>ヘイキン</t>
    </rPh>
    <rPh sb="95" eb="96">
      <t>アタイ</t>
    </rPh>
    <rPh sb="97" eb="99">
      <t>サンシュツ</t>
    </rPh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</si>
  <si>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</si>
  <si>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</si>
  <si>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</si>
  <si>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</si>
  <si>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</si>
  <si>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</si>
  <si>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</si>
  <si>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</si>
  <si>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</si>
  <si>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</si>
  <si>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</si>
  <si>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</si>
  <si>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</si>
  <si>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</si>
  <si>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</si>
  <si>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</si>
  <si>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</si>
  <si>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</si>
  <si>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</si>
  <si>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</si>
  <si>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</si>
  <si>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</si>
  <si>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</si>
  <si>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</si>
  <si>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</si>
  <si>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</si>
  <si>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</si>
  <si>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</si>
  <si>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</si>
  <si>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</si>
  <si>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</si>
  <si>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</si>
  <si>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</si>
  <si>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</si>
  <si>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</si>
  <si>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</si>
  <si>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</si>
  <si>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</si>
  <si>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</si>
  <si>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</si>
  <si>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</si>
  <si>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</si>
  <si>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</si>
  <si>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</si>
  <si>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</si>
  <si>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</si>
  <si>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</si>
  <si>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</si>
  <si>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</si>
  <si>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</si>
  <si>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</si>
  <si>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  <rPh sb="0" eb="2">
      <t>ゼンコク</t>
    </rPh>
    <rPh sb="2" eb="4">
      <t>ヘイキン</t>
    </rPh>
    <phoneticPr fontId="4"/>
  </si>
  <si>
    <t>全国平均</t>
  </si>
  <si>
    <t>参照用</t>
    <rPh sb="0" eb="3">
      <t>サンショウヨウ</t>
    </rPh>
    <phoneticPr fontId="4"/>
  </si>
  <si>
    <t>秋田県　北秋田市</t>
  </si>
  <si>
    <t>法非適用</t>
  </si>
  <si>
    <t>下水道事業</t>
  </si>
  <si>
    <t>特定地域生活排水処理</t>
  </si>
  <si>
    <t>K3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</si>
  <si>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</si>
  <si>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</si>
  <si>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</si>
  <si>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</si>
  <si>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</si>
  <si>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</si>
  <si>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</si>
  <si>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①本来100以上になっているのが望ましいが、浄化槽維持管理費に対して料金収入が低いため75.3という数値になっている。
④起債償還が進み年々比率は減少してきてはいるが、未だに類似団体と比べ1.5倍近く高い数値になっている。
⑤本来100以上になっている必要があるが、浄化槽維持管理費と起債償還額の合計額に対し、料金収入が低いため34.9という数値になっている。
⑥類似団体の2倍以上の数値であることから、浄化槽維持管理費が高いことが原因と思われる。
⑦浄化槽の施設利用率が低い理由としては、世帯人数に対して浄化槽が大きいこと挙げられる。
⑧休止している浄化槽がないことから水洗化率は100％である。</t>
    <rPh sb="1" eb="3">
      <t>ホンライ</t>
    </rPh>
    <rPh sb="6" eb="8">
      <t>イジョウ</t>
    </rPh>
    <rPh sb="16" eb="17">
      <t>ノゾ</t>
    </rPh>
    <rPh sb="22" eb="25">
      <t>ジョウカソウ</t>
    </rPh>
    <rPh sb="25" eb="27">
      <t>イジ</t>
    </rPh>
    <rPh sb="27" eb="30">
      <t>カンリヒ</t>
    </rPh>
    <rPh sb="31" eb="32">
      <t>タイ</t>
    </rPh>
    <rPh sb="34" eb="36">
      <t>リョウキン</t>
    </rPh>
    <rPh sb="36" eb="38">
      <t>シュウニュウ</t>
    </rPh>
    <rPh sb="39" eb="40">
      <t>ヒク</t>
    </rPh>
    <rPh sb="50" eb="52">
      <t>スウチ</t>
    </rPh>
    <rPh sb="62" eb="64">
      <t>キサイ</t>
    </rPh>
    <rPh sb="64" eb="66">
      <t>ショウカン</t>
    </rPh>
    <rPh sb="67" eb="68">
      <t>スス</t>
    </rPh>
    <rPh sb="69" eb="71">
      <t>ネンネン</t>
    </rPh>
    <rPh sb="71" eb="73">
      <t>ヒリツ</t>
    </rPh>
    <rPh sb="74" eb="76">
      <t>ゲンショウ</t>
    </rPh>
    <rPh sb="85" eb="86">
      <t>イマ</t>
    </rPh>
    <rPh sb="88" eb="90">
      <t>ルイジ</t>
    </rPh>
    <rPh sb="90" eb="92">
      <t>ダンタイ</t>
    </rPh>
    <rPh sb="93" eb="94">
      <t>クラ</t>
    </rPh>
    <rPh sb="98" eb="99">
      <t>バイ</t>
    </rPh>
    <rPh sb="99" eb="100">
      <t>チカ</t>
    </rPh>
    <rPh sb="101" eb="102">
      <t>タカ</t>
    </rPh>
    <rPh sb="103" eb="105">
      <t>スウチ</t>
    </rPh>
    <rPh sb="115" eb="117">
      <t>ホンライ</t>
    </rPh>
    <rPh sb="120" eb="122">
      <t>イジョウ</t>
    </rPh>
    <rPh sb="128" eb="130">
      <t>ヒツヨウ</t>
    </rPh>
    <rPh sb="135" eb="138">
      <t>ジョウカソウ</t>
    </rPh>
    <rPh sb="138" eb="140">
      <t>イジ</t>
    </rPh>
    <rPh sb="140" eb="142">
      <t>カンリ</t>
    </rPh>
    <rPh sb="142" eb="143">
      <t>ヒ</t>
    </rPh>
    <rPh sb="144" eb="146">
      <t>キサイ</t>
    </rPh>
    <rPh sb="146" eb="148">
      <t>ショウカン</t>
    </rPh>
    <rPh sb="148" eb="149">
      <t>ガク</t>
    </rPh>
    <rPh sb="150" eb="152">
      <t>ゴウケイ</t>
    </rPh>
    <rPh sb="152" eb="153">
      <t>ガク</t>
    </rPh>
    <rPh sb="154" eb="155">
      <t>タイ</t>
    </rPh>
    <rPh sb="157" eb="159">
      <t>リョウキン</t>
    </rPh>
    <rPh sb="159" eb="161">
      <t>シュウニュウ</t>
    </rPh>
    <rPh sb="162" eb="163">
      <t>ヒク</t>
    </rPh>
    <rPh sb="173" eb="175">
      <t>スウチ</t>
    </rPh>
    <rPh sb="185" eb="187">
      <t>ルイジ</t>
    </rPh>
    <rPh sb="187" eb="189">
      <t>ダンタイ</t>
    </rPh>
    <rPh sb="191" eb="192">
      <t>バイ</t>
    </rPh>
    <rPh sb="192" eb="194">
      <t>イジョウ</t>
    </rPh>
    <rPh sb="195" eb="197">
      <t>スウチ</t>
    </rPh>
    <rPh sb="205" eb="208">
      <t>ジョウカソウ</t>
    </rPh>
    <rPh sb="208" eb="210">
      <t>イジ</t>
    </rPh>
    <rPh sb="210" eb="212">
      <t>カンリ</t>
    </rPh>
    <rPh sb="212" eb="213">
      <t>ヒ</t>
    </rPh>
    <rPh sb="214" eb="215">
      <t>タカ</t>
    </rPh>
    <rPh sb="219" eb="221">
      <t>ゲンイン</t>
    </rPh>
    <rPh sb="222" eb="223">
      <t>オモ</t>
    </rPh>
    <rPh sb="230" eb="233">
      <t>ジョウカソウ</t>
    </rPh>
    <rPh sb="234" eb="236">
      <t>シセツ</t>
    </rPh>
    <rPh sb="236" eb="239">
      <t>リヨウリツ</t>
    </rPh>
    <rPh sb="240" eb="241">
      <t>ヒク</t>
    </rPh>
    <rPh sb="242" eb="244">
      <t>リユウ</t>
    </rPh>
    <rPh sb="249" eb="251">
      <t>セタイ</t>
    </rPh>
    <rPh sb="251" eb="253">
      <t>ニンズウ</t>
    </rPh>
    <rPh sb="254" eb="255">
      <t>タイ</t>
    </rPh>
    <rPh sb="257" eb="260">
      <t>ジョウカソウ</t>
    </rPh>
    <rPh sb="261" eb="262">
      <t>オオ</t>
    </rPh>
    <rPh sb="266" eb="267">
      <t>ア</t>
    </rPh>
    <rPh sb="275" eb="277">
      <t>キュウシ</t>
    </rPh>
    <rPh sb="281" eb="284">
      <t>ジョウカソウ</t>
    </rPh>
    <rPh sb="291" eb="294">
      <t>スイセンカ</t>
    </rPh>
    <rPh sb="294" eb="295">
      <t>リツ</t>
    </rPh>
    <phoneticPr fontId="4"/>
  </si>
  <si>
    <t>　　各指数を類似団体と比較しても乖離が目立ち、今後改善に向けた取組が必要と考える。
　収益については、一般会計からの繰入金に依存度が高いため、料金収入の拡大を図るとともに、より一層の収納率の向上を図る。
　また、整備事業は完了しているので、浄化槽維持管理費を賄うために今後料金水準を見直し、料金単価の改定を行い適正な浄化槽使用料とするよう努める。</t>
    <rPh sb="19" eb="21">
      <t>メダ</t>
    </rPh>
    <rPh sb="37" eb="38">
      <t>カンガ</t>
    </rPh>
    <rPh sb="127" eb="128">
      <t>ヒ</t>
    </rPh>
    <rPh sb="129" eb="130">
      <t>マカナ</t>
    </rPh>
    <rPh sb="134" eb="136">
      <t>コンゴ</t>
    </rPh>
    <rPh sb="158" eb="161">
      <t>ジョウカソウ</t>
    </rPh>
    <rPh sb="169" eb="170">
      <t>ツト</t>
    </rPh>
    <phoneticPr fontId="4"/>
  </si>
  <si>
    <t>　平成14年度整備開始で13年しか経過していないことから、浄化槽の更新事業を開始していない。
　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</si>
</sst>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22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6" fontId="16" fillId="0" borderId="0" applyFont="0" applyFill="0" applyBorder="0" applyAlignment="0" applyProtection="0"/>
    <xf numFmtId="0" fontId="17" fillId="0" borderId="0">
      <alignment vertical="center"/>
    </xf>
    <xf numFmtId="0" fontId="16" fillId="0" borderId="0"/>
    <xf numFmtId="0" fontId="17" fillId="0" borderId="0">
      <alignment vertical="center"/>
    </xf>
    <xf numFmtId="0" fontId="1" fillId="0" borderId="0">
      <alignment vertical="center"/>
    </xf>
    <xf numFmtId="0" fontId="16" fillId="0" borderId="0"/>
    <xf numFmtId="0" fontId="18" fillId="0" borderId="0"/>
    <xf numFmtId="0" fontId="19" fillId="0" borderId="0">
      <alignment vertical="center"/>
    </xf>
    <xf numFmtId="0" fontId="13" fillId="0" borderId="0">
      <alignment vertical="center"/>
    </xf>
    <xf numFmtId="0" fontId="16" fillId="0" borderId="0">
      <alignment vertical="center"/>
    </xf>
    <xf numFmtId="0" fontId="16" fillId="0" borderId="0"/>
    <xf numFmtId="0" fontId="17" fillId="0" borderId="0">
      <alignment vertical="center"/>
    </xf>
    <xf numFmtId="0" fontId="18" fillId="0" borderId="0"/>
    <xf numFmtId="0" fontId="20" fillId="0" borderId="0">
      <alignment vertical="center"/>
    </xf>
    <xf numFmtId="0" fontId="21" fillId="0" borderId="0"/>
  </cellStyleXfs>
  <cellXfs count="8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2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0">
    <cellStyle name="桁区切り" xfId="1" builtinId="6"/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6"/>
    <cellStyle name="標準 2 2" xfId="7"/>
    <cellStyle name="標準 2 3" xfId="8"/>
    <cellStyle name="標準 2 3 2" xfId="9"/>
    <cellStyle name="標準 2 4" xfId="10"/>
    <cellStyle name="標準 2_【重要】（県）指数表_書式まとめ" xfId="11"/>
    <cellStyle name="標準 3" xfId="12"/>
    <cellStyle name="標準 3 2" xfId="13"/>
    <cellStyle name="標準 3 2 2" xfId="14"/>
    <cellStyle name="標準 3 3" xfId="15"/>
    <cellStyle name="標準 4" xfId="16"/>
    <cellStyle name="標準 5" xfId="17"/>
    <cellStyle name="標準 6" xfId="18"/>
    <cellStyle name="標準 7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データ!$ED$6:$EH$6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253632"/>
        <c:axId val="3432555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3253632"/>
        <c:axId val="343255592"/>
      </c:lineChart>
      <c:dateAx>
        <c:axId val="3432536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43255592"/>
        <c:crosses val="autoZero"/>
        <c:auto val="1"/>
        <c:lblOffset val="100"/>
        <c:baseTimeUnit val="years"/>
      </c:dateAx>
      <c:valAx>
        <c:axId val="3432555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432536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36.79</c:v>
                </c:pt>
                <c:pt idx="1">
                  <c:v>36</c:v>
                </c:pt>
                <c:pt idx="2">
                  <c:v>36</c:v>
                </c:pt>
                <c:pt idx="3">
                  <c:v>36</c:v>
                </c:pt>
                <c:pt idx="4">
                  <c:v>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551832"/>
        <c:axId val="1975522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60.03</c:v>
                </c:pt>
                <c:pt idx="1">
                  <c:v>61.93</c:v>
                </c:pt>
                <c:pt idx="2">
                  <c:v>58.06</c:v>
                </c:pt>
                <c:pt idx="3">
                  <c:v>59.08</c:v>
                </c:pt>
                <c:pt idx="4">
                  <c:v>58.25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551832"/>
        <c:axId val="197552224"/>
      </c:lineChart>
      <c:dateAx>
        <c:axId val="1975518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7552224"/>
        <c:crosses val="autoZero"/>
        <c:auto val="1"/>
        <c:lblOffset val="100"/>
        <c:baseTimeUnit val="years"/>
      </c:dateAx>
      <c:valAx>
        <c:axId val="1975522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75518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5908240"/>
        <c:axId val="2159086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76.8</c:v>
                </c:pt>
                <c:pt idx="1">
                  <c:v>77.25</c:v>
                </c:pt>
                <c:pt idx="2">
                  <c:v>75.790000000000006</c:v>
                </c:pt>
                <c:pt idx="3">
                  <c:v>77.12</c:v>
                </c:pt>
                <c:pt idx="4">
                  <c:v>68.150000000000006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08240"/>
        <c:axId val="215908632"/>
      </c:lineChart>
      <c:dateAx>
        <c:axId val="21590824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15908632"/>
        <c:crosses val="autoZero"/>
        <c:auto val="1"/>
        <c:lblOffset val="100"/>
        <c:baseTimeUnit val="years"/>
      </c:dateAx>
      <c:valAx>
        <c:axId val="2159086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59082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73.48</c:v>
                </c:pt>
                <c:pt idx="1">
                  <c:v>72.73</c:v>
                </c:pt>
                <c:pt idx="2">
                  <c:v>71.39</c:v>
                </c:pt>
                <c:pt idx="3">
                  <c:v>73.319999999999993</c:v>
                </c:pt>
                <c:pt idx="4">
                  <c:v>75.349999999999994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227952"/>
        <c:axId val="992283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227952"/>
        <c:axId val="99228344"/>
      </c:lineChart>
      <c:dateAx>
        <c:axId val="992279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9228344"/>
        <c:crosses val="autoZero"/>
        <c:auto val="1"/>
        <c:lblOffset val="100"/>
        <c:baseTimeUnit val="years"/>
      </c:dateAx>
      <c:valAx>
        <c:axId val="992283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92279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データ!$DH$6:$DL$6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229520"/>
        <c:axId val="992299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229520"/>
        <c:axId val="99229912"/>
      </c:lineChart>
      <c:dateAx>
        <c:axId val="992295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9229912"/>
        <c:crosses val="autoZero"/>
        <c:auto val="1"/>
        <c:lblOffset val="100"/>
        <c:baseTimeUnit val="years"/>
      </c:dateAx>
      <c:valAx>
        <c:axId val="992299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92295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データ!$DS$6:$DW$6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216848"/>
        <c:axId val="1972164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216848"/>
        <c:axId val="197216456"/>
      </c:lineChart>
      <c:dateAx>
        <c:axId val="19721684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7216456"/>
        <c:crosses val="autoZero"/>
        <c:auto val="1"/>
        <c:lblOffset val="100"/>
        <c:baseTimeUnit val="years"/>
      </c:dateAx>
      <c:valAx>
        <c:axId val="1972164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72168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0491448"/>
        <c:axId val="2204918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491448"/>
        <c:axId val="220491840"/>
      </c:lineChart>
      <c:dateAx>
        <c:axId val="22049144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20491840"/>
        <c:crosses val="autoZero"/>
        <c:auto val="1"/>
        <c:lblOffset val="100"/>
        <c:baseTimeUnit val="years"/>
      </c:dateAx>
      <c:valAx>
        <c:axId val="2204918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204914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データ!$AT$6:$AX$6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0489008"/>
        <c:axId val="2204894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489008"/>
        <c:axId val="220489400"/>
      </c:lineChart>
      <c:dateAx>
        <c:axId val="22048900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20489400"/>
        <c:crosses val="autoZero"/>
        <c:auto val="1"/>
        <c:lblOffset val="100"/>
        <c:baseTimeUnit val="years"/>
      </c:dateAx>
      <c:valAx>
        <c:axId val="2204894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204890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923.08</c:v>
                </c:pt>
                <c:pt idx="1">
                  <c:v>837.98</c:v>
                </c:pt>
                <c:pt idx="2">
                  <c:v>763.51</c:v>
                </c:pt>
                <c:pt idx="3">
                  <c:v>666.96</c:v>
                </c:pt>
                <c:pt idx="4">
                  <c:v>574.67999999999995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0389288"/>
        <c:axId val="2203896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421.01</c:v>
                </c:pt>
                <c:pt idx="1">
                  <c:v>430.64</c:v>
                </c:pt>
                <c:pt idx="2">
                  <c:v>446.63</c:v>
                </c:pt>
                <c:pt idx="3">
                  <c:v>416.91</c:v>
                </c:pt>
                <c:pt idx="4">
                  <c:v>392.19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389288"/>
        <c:axId val="220389680"/>
      </c:lineChart>
      <c:dateAx>
        <c:axId val="2203892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20389680"/>
        <c:crosses val="autoZero"/>
        <c:auto val="1"/>
        <c:lblOffset val="100"/>
        <c:baseTimeUnit val="years"/>
      </c:dateAx>
      <c:valAx>
        <c:axId val="2203896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20389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38.049999999999997</c:v>
                </c:pt>
                <c:pt idx="1">
                  <c:v>37.42</c:v>
                </c:pt>
                <c:pt idx="2">
                  <c:v>36.93</c:v>
                </c:pt>
                <c:pt idx="3">
                  <c:v>34.39</c:v>
                </c:pt>
                <c:pt idx="4">
                  <c:v>34.92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0390856"/>
        <c:axId val="1967640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58.98</c:v>
                </c:pt>
                <c:pt idx="1">
                  <c:v>58.78</c:v>
                </c:pt>
                <c:pt idx="2">
                  <c:v>58.53</c:v>
                </c:pt>
                <c:pt idx="3">
                  <c:v>57.93</c:v>
                </c:pt>
                <c:pt idx="4">
                  <c:v>57.03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390856"/>
        <c:axId val="196764088"/>
      </c:lineChart>
      <c:dateAx>
        <c:axId val="2203908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6764088"/>
        <c:crosses val="autoZero"/>
        <c:auto val="1"/>
        <c:lblOffset val="100"/>
        <c:baseTimeUnit val="years"/>
      </c:dateAx>
      <c:valAx>
        <c:axId val="1967640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20390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509.46</c:v>
                </c:pt>
                <c:pt idx="1">
                  <c:v>518.77</c:v>
                </c:pt>
                <c:pt idx="2">
                  <c:v>524.82000000000005</c:v>
                </c:pt>
                <c:pt idx="3">
                  <c:v>591.08000000000004</c:v>
                </c:pt>
                <c:pt idx="4">
                  <c:v>598.66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0491056"/>
        <c:axId val="1967652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253.84</c:v>
                </c:pt>
                <c:pt idx="1">
                  <c:v>257.02999999999997</c:v>
                </c:pt>
                <c:pt idx="2">
                  <c:v>266.57</c:v>
                </c:pt>
                <c:pt idx="3">
                  <c:v>276.93</c:v>
                </c:pt>
                <c:pt idx="4">
                  <c:v>283.73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491056"/>
        <c:axId val="196765264"/>
      </c:lineChart>
      <c:dateAx>
        <c:axId val="2204910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6765264"/>
        <c:crosses val="autoZero"/>
        <c:auto val="1"/>
        <c:lblOffset val="100"/>
        <c:baseTimeUnit val="years"/>
      </c:dateAx>
      <c:valAx>
        <c:axId val="1967652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204910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データ!AH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8177707-7603-40CE-8E32-818E72D78FE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S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D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データ!BO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1D9E4CA-CC9E-4475-9BCD-17E184675C6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【345.93】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データ!DG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70183BC-D48A-4E52-B5B2-0C3EB230919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【74.35】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データ!CV6">
      <xdr:nvSpPr>
        <xdr:cNvPr id="29" name="テキスト ボックス 28"/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B664270-F9A5-4293-9E54-71D48D28CD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【58.84】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データ!CK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63507AE-A742-41EC-B71D-F15B89B6E67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【272.79】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データ!BZ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A70B46E-FC8D-461B-B6F6-59242ED2846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【59.44】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R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C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データ!EN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8635BBF-4685-4278-8423-9CDD01902CC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/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/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4"/>
  <sheetViews>
    <sheetView showGridLines="0" tabSelected="1" topLeftCell="AS40" zoomScaleNormal="100" workbookViewId="0">
      <selection activeCell="CC54" sqref="CC54"/>
    </sheetView>
  </sheetViews>
  <sheetFormatPr defaultColWidth="2.625" defaultRowHeight="13.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71" t="s">
        <v>0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  <c r="BM2" s="71"/>
      <c r="BN2" s="71"/>
      <c r="BO2" s="71"/>
      <c r="BP2" s="71"/>
      <c r="BQ2" s="71"/>
      <c r="BR2" s="71"/>
      <c r="BS2" s="71"/>
      <c r="BT2" s="71"/>
      <c r="BU2" s="71"/>
      <c r="BV2" s="71"/>
      <c r="BW2" s="71"/>
      <c r="BX2" s="71"/>
      <c r="BY2" s="71"/>
      <c r="BZ2" s="71"/>
    </row>
    <row r="3" spans="1:78" ht="9.75" customHeight="1">
      <c r="A3" s="2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  <c r="BM3" s="71"/>
      <c r="BN3" s="71"/>
      <c r="BO3" s="71"/>
      <c r="BP3" s="71"/>
      <c r="BQ3" s="71"/>
      <c r="BR3" s="71"/>
      <c r="BS3" s="71"/>
      <c r="BT3" s="71"/>
      <c r="BU3" s="71"/>
      <c r="BV3" s="71"/>
      <c r="BW3" s="71"/>
      <c r="BX3" s="71"/>
      <c r="BY3" s="71"/>
      <c r="BZ3" s="71"/>
    </row>
    <row r="4" spans="1:78" ht="9.75" customHeight="1">
      <c r="A4" s="2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</row>
    <row r="5" spans="1:7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>
      <c r="A6" s="2"/>
      <c r="B6" s="72" t="str">
        <f>データ!H6</f>
        <v>秋田県　北秋田市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>
      <c r="A7" s="2"/>
      <c r="B7" s="69" t="s">
        <v>1</v>
      </c>
      <c r="C7" s="69"/>
      <c r="D7" s="69"/>
      <c r="E7" s="69"/>
      <c r="F7" s="69"/>
      <c r="G7" s="69"/>
      <c r="H7" s="69"/>
      <c r="I7" s="69" t="s">
        <v>2</v>
      </c>
      <c r="J7" s="69"/>
      <c r="K7" s="69"/>
      <c r="L7" s="69"/>
      <c r="M7" s="69"/>
      <c r="N7" s="69"/>
      <c r="O7" s="69"/>
      <c r="P7" s="69" t="s">
        <v>3</v>
      </c>
      <c r="Q7" s="69"/>
      <c r="R7" s="69"/>
      <c r="S7" s="69"/>
      <c r="T7" s="69"/>
      <c r="U7" s="69"/>
      <c r="V7" s="69"/>
      <c r="W7" s="69" t="s">
        <v>4</v>
      </c>
      <c r="X7" s="69"/>
      <c r="Y7" s="69"/>
      <c r="Z7" s="69"/>
      <c r="AA7" s="69"/>
      <c r="AB7" s="69"/>
      <c r="AC7" s="69"/>
      <c r="AD7" s="3"/>
      <c r="AE7" s="3"/>
      <c r="AF7" s="3"/>
      <c r="AG7" s="3"/>
      <c r="AH7" s="3"/>
      <c r="AI7" s="3"/>
      <c r="AJ7" s="3"/>
      <c r="AK7" s="3"/>
      <c r="AL7" s="69" t="s">
        <v>5</v>
      </c>
      <c r="AM7" s="69"/>
      <c r="AN7" s="69"/>
      <c r="AO7" s="69"/>
      <c r="AP7" s="69"/>
      <c r="AQ7" s="69"/>
      <c r="AR7" s="69"/>
      <c r="AS7" s="69"/>
      <c r="AT7" s="69" t="s">
        <v>6</v>
      </c>
      <c r="AU7" s="69"/>
      <c r="AV7" s="69"/>
      <c r="AW7" s="69"/>
      <c r="AX7" s="69"/>
      <c r="AY7" s="69"/>
      <c r="AZ7" s="69"/>
      <c r="BA7" s="69"/>
      <c r="BB7" s="69" t="s">
        <v>7</v>
      </c>
      <c r="BC7" s="69"/>
      <c r="BD7" s="69"/>
      <c r="BE7" s="69"/>
      <c r="BF7" s="69"/>
      <c r="BG7" s="69"/>
      <c r="BH7" s="69"/>
      <c r="BI7" s="69"/>
      <c r="BJ7" s="3"/>
      <c r="BK7" s="3"/>
      <c r="BL7" s="4" t="s">
        <v>8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>
      <c r="A8" s="2"/>
      <c r="B8" s="70" t="str">
        <f>データ!I6</f>
        <v>法非適用</v>
      </c>
      <c r="C8" s="70"/>
      <c r="D8" s="70"/>
      <c r="E8" s="70"/>
      <c r="F8" s="70"/>
      <c r="G8" s="70"/>
      <c r="H8" s="70"/>
      <c r="I8" s="70" t="str">
        <f>データ!J6</f>
        <v>下水道事業</v>
      </c>
      <c r="J8" s="70"/>
      <c r="K8" s="70"/>
      <c r="L8" s="70"/>
      <c r="M8" s="70"/>
      <c r="N8" s="70"/>
      <c r="O8" s="70"/>
      <c r="P8" s="70" t="str">
        <f>データ!K6</f>
        <v>特定地域生活排水処理</v>
      </c>
      <c r="Q8" s="70"/>
      <c r="R8" s="70"/>
      <c r="S8" s="70"/>
      <c r="T8" s="70"/>
      <c r="U8" s="70"/>
      <c r="V8" s="70"/>
      <c r="W8" s="70" t="str">
        <f>データ!L6</f>
        <v>K3</v>
      </c>
      <c r="X8" s="70"/>
      <c r="Y8" s="70"/>
      <c r="Z8" s="70"/>
      <c r="AA8" s="70"/>
      <c r="AB8" s="70"/>
      <c r="AC8" s="70"/>
      <c r="AD8" s="3"/>
      <c r="AE8" s="3"/>
      <c r="AF8" s="3"/>
      <c r="AG8" s="3"/>
      <c r="AH8" s="3"/>
      <c r="AI8" s="3"/>
      <c r="AJ8" s="3"/>
      <c r="AK8" s="3"/>
      <c r="AL8" s="64">
        <f>データ!R6</f>
        <v>34129</v>
      </c>
      <c r="AM8" s="64"/>
      <c r="AN8" s="64"/>
      <c r="AO8" s="64"/>
      <c r="AP8" s="64"/>
      <c r="AQ8" s="64"/>
      <c r="AR8" s="64"/>
      <c r="AS8" s="64"/>
      <c r="AT8" s="63">
        <f>データ!S6</f>
        <v>1152.76</v>
      </c>
      <c r="AU8" s="63"/>
      <c r="AV8" s="63"/>
      <c r="AW8" s="63"/>
      <c r="AX8" s="63"/>
      <c r="AY8" s="63"/>
      <c r="AZ8" s="63"/>
      <c r="BA8" s="63"/>
      <c r="BB8" s="63">
        <f>データ!T6</f>
        <v>29.61</v>
      </c>
      <c r="BC8" s="63"/>
      <c r="BD8" s="63"/>
      <c r="BE8" s="63"/>
      <c r="BF8" s="63"/>
      <c r="BG8" s="63"/>
      <c r="BH8" s="63"/>
      <c r="BI8" s="63"/>
      <c r="BJ8" s="3"/>
      <c r="BK8" s="3"/>
      <c r="BL8" s="67" t="s">
        <v>9</v>
      </c>
      <c r="BM8" s="68"/>
      <c r="BN8" s="7" t="s">
        <v>10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>
      <c r="A9" s="2"/>
      <c r="B9" s="69" t="s">
        <v>11</v>
      </c>
      <c r="C9" s="69"/>
      <c r="D9" s="69"/>
      <c r="E9" s="69"/>
      <c r="F9" s="69"/>
      <c r="G9" s="69"/>
      <c r="H9" s="69"/>
      <c r="I9" s="69" t="s">
        <v>12</v>
      </c>
      <c r="J9" s="69"/>
      <c r="K9" s="69"/>
      <c r="L9" s="69"/>
      <c r="M9" s="69"/>
      <c r="N9" s="69"/>
      <c r="O9" s="69"/>
      <c r="P9" s="69" t="s">
        <v>13</v>
      </c>
      <c r="Q9" s="69"/>
      <c r="R9" s="69"/>
      <c r="S9" s="69"/>
      <c r="T9" s="69"/>
      <c r="U9" s="69"/>
      <c r="V9" s="69"/>
      <c r="W9" s="69" t="s">
        <v>14</v>
      </c>
      <c r="X9" s="69"/>
      <c r="Y9" s="69"/>
      <c r="Z9" s="69"/>
      <c r="AA9" s="69"/>
      <c r="AB9" s="69"/>
      <c r="AC9" s="69"/>
      <c r="AD9" s="69" t="s">
        <v>15</v>
      </c>
      <c r="AE9" s="69"/>
      <c r="AF9" s="69"/>
      <c r="AG9" s="69"/>
      <c r="AH9" s="69"/>
      <c r="AI9" s="69"/>
      <c r="AJ9" s="69"/>
      <c r="AK9" s="3"/>
      <c r="AL9" s="69" t="s">
        <v>16</v>
      </c>
      <c r="AM9" s="69"/>
      <c r="AN9" s="69"/>
      <c r="AO9" s="69"/>
      <c r="AP9" s="69"/>
      <c r="AQ9" s="69"/>
      <c r="AR9" s="69"/>
      <c r="AS9" s="69"/>
      <c r="AT9" s="69" t="s">
        <v>17</v>
      </c>
      <c r="AU9" s="69"/>
      <c r="AV9" s="69"/>
      <c r="AW9" s="69"/>
      <c r="AX9" s="69"/>
      <c r="AY9" s="69"/>
      <c r="AZ9" s="69"/>
      <c r="BA9" s="69"/>
      <c r="BB9" s="69" t="s">
        <v>18</v>
      </c>
      <c r="BC9" s="69"/>
      <c r="BD9" s="69"/>
      <c r="BE9" s="69"/>
      <c r="BF9" s="69"/>
      <c r="BG9" s="69"/>
      <c r="BH9" s="69"/>
      <c r="BI9" s="69"/>
      <c r="BJ9" s="3"/>
      <c r="BK9" s="3"/>
      <c r="BL9" s="61" t="s">
        <v>19</v>
      </c>
      <c r="BM9" s="62"/>
      <c r="BN9" s="10" t="s">
        <v>20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>
      <c r="A10" s="2"/>
      <c r="B10" s="63" t="str">
        <f>データ!M6</f>
        <v>-</v>
      </c>
      <c r="C10" s="63"/>
      <c r="D10" s="63"/>
      <c r="E10" s="63"/>
      <c r="F10" s="63"/>
      <c r="G10" s="63"/>
      <c r="H10" s="63"/>
      <c r="I10" s="63" t="str">
        <f>データ!N6</f>
        <v>該当数値なし</v>
      </c>
      <c r="J10" s="63"/>
      <c r="K10" s="63"/>
      <c r="L10" s="63"/>
      <c r="M10" s="63"/>
      <c r="N10" s="63"/>
      <c r="O10" s="63"/>
      <c r="P10" s="63">
        <f>データ!O6</f>
        <v>1.66</v>
      </c>
      <c r="Q10" s="63"/>
      <c r="R10" s="63"/>
      <c r="S10" s="63"/>
      <c r="T10" s="63"/>
      <c r="U10" s="63"/>
      <c r="V10" s="63"/>
      <c r="W10" s="63">
        <f>データ!P6</f>
        <v>100</v>
      </c>
      <c r="X10" s="63"/>
      <c r="Y10" s="63"/>
      <c r="Z10" s="63"/>
      <c r="AA10" s="63"/>
      <c r="AB10" s="63"/>
      <c r="AC10" s="63"/>
      <c r="AD10" s="64">
        <f>データ!Q6</f>
        <v>2915</v>
      </c>
      <c r="AE10" s="64"/>
      <c r="AF10" s="64"/>
      <c r="AG10" s="64"/>
      <c r="AH10" s="64"/>
      <c r="AI10" s="64"/>
      <c r="AJ10" s="64"/>
      <c r="AK10" s="2"/>
      <c r="AL10" s="64">
        <f>データ!U6</f>
        <v>564</v>
      </c>
      <c r="AM10" s="64"/>
      <c r="AN10" s="64"/>
      <c r="AO10" s="64"/>
      <c r="AP10" s="64"/>
      <c r="AQ10" s="64"/>
      <c r="AR10" s="64"/>
      <c r="AS10" s="64"/>
      <c r="AT10" s="63">
        <f>データ!V6</f>
        <v>0.36</v>
      </c>
      <c r="AU10" s="63"/>
      <c r="AV10" s="63"/>
      <c r="AW10" s="63"/>
      <c r="AX10" s="63"/>
      <c r="AY10" s="63"/>
      <c r="AZ10" s="63"/>
      <c r="BA10" s="63"/>
      <c r="BB10" s="63">
        <f>データ!W6</f>
        <v>1566.67</v>
      </c>
      <c r="BC10" s="63"/>
      <c r="BD10" s="63"/>
      <c r="BE10" s="63"/>
      <c r="BF10" s="63"/>
      <c r="BG10" s="63"/>
      <c r="BH10" s="63"/>
      <c r="BI10" s="63"/>
      <c r="BJ10" s="2"/>
      <c r="BK10" s="2"/>
      <c r="BL10" s="65" t="s">
        <v>21</v>
      </c>
      <c r="BM10" s="66"/>
      <c r="BN10" s="13" t="s">
        <v>22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6" t="s">
        <v>23</v>
      </c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</row>
    <row r="14" spans="1:78" ht="13.5" customHeight="1">
      <c r="A14" s="2"/>
      <c r="B14" s="58" t="s">
        <v>24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60"/>
      <c r="BK14" s="2"/>
      <c r="BL14" s="40" t="s">
        <v>25</v>
      </c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2"/>
    </row>
    <row r="15" spans="1:78" ht="13.5" customHeight="1">
      <c r="A15" s="2"/>
      <c r="B15" s="53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5"/>
      <c r="BK15" s="2"/>
      <c r="BL15" s="43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5"/>
    </row>
    <row r="16" spans="1:78" ht="13.5" customHeight="1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6" t="s">
        <v>108</v>
      </c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8"/>
    </row>
    <row r="17" spans="1:78" ht="13.5" customHeight="1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6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8"/>
    </row>
    <row r="18" spans="1:78" ht="13.5" customHeight="1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6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8"/>
    </row>
    <row r="19" spans="1:78" ht="13.5" customHeight="1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6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8"/>
    </row>
    <row r="20" spans="1:78" ht="13.5" customHeight="1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6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8"/>
    </row>
    <row r="21" spans="1:78" ht="13.5" customHeight="1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6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8"/>
    </row>
    <row r="22" spans="1:78" ht="13.5" customHeight="1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6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8"/>
    </row>
    <row r="23" spans="1:78" ht="13.5" customHeight="1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6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8"/>
    </row>
    <row r="24" spans="1:78" ht="13.5" customHeight="1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6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8"/>
    </row>
    <row r="25" spans="1:78" ht="13.5" customHeight="1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6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8"/>
    </row>
    <row r="26" spans="1:78" ht="13.5" customHeight="1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6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8"/>
    </row>
    <row r="27" spans="1:78" ht="13.5" customHeight="1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6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8"/>
    </row>
    <row r="28" spans="1:78" ht="13.5" customHeight="1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6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8"/>
    </row>
    <row r="29" spans="1:78" ht="13.5" customHeight="1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6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8"/>
    </row>
    <row r="30" spans="1:78" ht="13.5" customHeight="1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6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8"/>
    </row>
    <row r="31" spans="1:78" ht="13.5" customHeight="1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6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8"/>
    </row>
    <row r="32" spans="1:78" ht="13.5" customHeight="1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6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8"/>
    </row>
    <row r="33" spans="1:78" ht="13.5" customHeight="1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6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8"/>
    </row>
    <row r="34" spans="1:78" ht="13.5" customHeight="1">
      <c r="A34" s="2"/>
      <c r="B34" s="16"/>
      <c r="C34" s="52" t="s">
        <v>26</v>
      </c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19"/>
      <c r="R34" s="52" t="s">
        <v>27</v>
      </c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19"/>
      <c r="AG34" s="52" t="s">
        <v>28</v>
      </c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19"/>
      <c r="AV34" s="52" t="s">
        <v>29</v>
      </c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18"/>
      <c r="BK34" s="2"/>
      <c r="BL34" s="46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8"/>
    </row>
    <row r="35" spans="1:78" ht="13.5" customHeight="1">
      <c r="A35" s="2"/>
      <c r="B35" s="16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19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19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19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18"/>
      <c r="BK35" s="2"/>
      <c r="BL35" s="46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8"/>
    </row>
    <row r="36" spans="1:78" ht="13.5" customHeight="1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6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8"/>
    </row>
    <row r="37" spans="1:78" ht="13.5" customHeight="1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6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8"/>
    </row>
    <row r="38" spans="1:78" ht="13.5" customHeight="1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6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8"/>
    </row>
    <row r="39" spans="1:78" ht="13.5" customHeight="1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6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8"/>
    </row>
    <row r="40" spans="1:78" ht="13.5" customHeight="1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6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8"/>
    </row>
    <row r="41" spans="1:78" ht="13.5" customHeight="1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6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8"/>
    </row>
    <row r="42" spans="1:78" ht="13.5" customHeight="1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6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8"/>
    </row>
    <row r="43" spans="1:78" ht="13.5" customHeight="1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6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8"/>
    </row>
    <row r="44" spans="1:78" ht="13.5" customHeight="1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49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1"/>
    </row>
    <row r="45" spans="1:78" ht="13.5" customHeight="1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40" t="s">
        <v>30</v>
      </c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42"/>
    </row>
    <row r="46" spans="1:78" ht="13.5" customHeight="1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43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  <c r="BX46" s="44"/>
      <c r="BY46" s="44"/>
      <c r="BZ46" s="45"/>
    </row>
    <row r="47" spans="1:78" ht="13.5" customHeight="1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6" t="s">
        <v>110</v>
      </c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8"/>
    </row>
    <row r="48" spans="1:78" ht="13.5" customHeight="1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6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8"/>
    </row>
    <row r="49" spans="1:78" ht="13.5" customHeight="1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6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8"/>
    </row>
    <row r="50" spans="1:78" ht="13.5" customHeight="1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6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8"/>
    </row>
    <row r="51" spans="1:78" ht="13.5" customHeight="1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6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8"/>
    </row>
    <row r="52" spans="1:78" ht="13.5" customHeight="1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6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8"/>
    </row>
    <row r="53" spans="1:78" ht="13.5" customHeight="1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6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8"/>
    </row>
    <row r="54" spans="1:78" ht="13.5" customHeight="1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6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8"/>
    </row>
    <row r="55" spans="1:78" ht="13.5" customHeight="1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6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8"/>
    </row>
    <row r="56" spans="1:78" ht="13.5" customHeight="1">
      <c r="A56" s="2"/>
      <c r="B56" s="16"/>
      <c r="C56" s="52" t="s">
        <v>31</v>
      </c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19"/>
      <c r="R56" s="52" t="s">
        <v>32</v>
      </c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19"/>
      <c r="AG56" s="52" t="s">
        <v>33</v>
      </c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19"/>
      <c r="AV56" s="52" t="s">
        <v>34</v>
      </c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  <c r="BI56" s="52"/>
      <c r="BJ56" s="18"/>
      <c r="BK56" s="2"/>
      <c r="BL56" s="46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8"/>
    </row>
    <row r="57" spans="1:78" ht="13.5" customHeight="1">
      <c r="A57" s="2"/>
      <c r="B57" s="16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19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19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19"/>
      <c r="AV57" s="52"/>
      <c r="AW57" s="52"/>
      <c r="AX57" s="52"/>
      <c r="AY57" s="52"/>
      <c r="AZ57" s="52"/>
      <c r="BA57" s="52"/>
      <c r="BB57" s="52"/>
      <c r="BC57" s="52"/>
      <c r="BD57" s="52"/>
      <c r="BE57" s="52"/>
      <c r="BF57" s="52"/>
      <c r="BG57" s="52"/>
      <c r="BH57" s="52"/>
      <c r="BI57" s="52"/>
      <c r="BJ57" s="18"/>
      <c r="BK57" s="2"/>
      <c r="BL57" s="46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8"/>
    </row>
    <row r="58" spans="1:78" ht="13.5" customHeight="1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46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8"/>
    </row>
    <row r="59" spans="1:78" ht="13.5" customHeight="1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46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8"/>
    </row>
    <row r="60" spans="1:78" ht="13.5" customHeight="1">
      <c r="A60" s="2"/>
      <c r="B60" s="53" t="s">
        <v>35</v>
      </c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54"/>
      <c r="AS60" s="54"/>
      <c r="AT60" s="54"/>
      <c r="AU60" s="54"/>
      <c r="AV60" s="54"/>
      <c r="AW60" s="54"/>
      <c r="AX60" s="54"/>
      <c r="AY60" s="54"/>
      <c r="AZ60" s="54"/>
      <c r="BA60" s="54"/>
      <c r="BB60" s="54"/>
      <c r="BC60" s="54"/>
      <c r="BD60" s="54"/>
      <c r="BE60" s="54"/>
      <c r="BF60" s="54"/>
      <c r="BG60" s="54"/>
      <c r="BH60" s="54"/>
      <c r="BI60" s="54"/>
      <c r="BJ60" s="55"/>
      <c r="BK60" s="2"/>
      <c r="BL60" s="46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8"/>
    </row>
    <row r="61" spans="1:78" ht="13.5" customHeight="1">
      <c r="A61" s="2"/>
      <c r="B61" s="53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54"/>
      <c r="AW61" s="54"/>
      <c r="AX61" s="54"/>
      <c r="AY61" s="54"/>
      <c r="AZ61" s="54"/>
      <c r="BA61" s="54"/>
      <c r="BB61" s="54"/>
      <c r="BC61" s="54"/>
      <c r="BD61" s="54"/>
      <c r="BE61" s="54"/>
      <c r="BF61" s="54"/>
      <c r="BG61" s="54"/>
      <c r="BH61" s="54"/>
      <c r="BI61" s="54"/>
      <c r="BJ61" s="55"/>
      <c r="BK61" s="2"/>
      <c r="BL61" s="46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8"/>
    </row>
    <row r="62" spans="1:78" ht="13.5" customHeight="1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6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8"/>
    </row>
    <row r="63" spans="1:78" ht="13.5" customHeight="1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9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1"/>
    </row>
    <row r="64" spans="1:78" ht="13.5" customHeight="1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40" t="s">
        <v>36</v>
      </c>
      <c r="BM64" s="41"/>
      <c r="BN64" s="41"/>
      <c r="BO64" s="41"/>
      <c r="BP64" s="41"/>
      <c r="BQ64" s="41"/>
      <c r="BR64" s="41"/>
      <c r="BS64" s="41"/>
      <c r="BT64" s="41"/>
      <c r="BU64" s="41"/>
      <c r="BV64" s="41"/>
      <c r="BW64" s="41"/>
      <c r="BX64" s="41"/>
      <c r="BY64" s="41"/>
      <c r="BZ64" s="42"/>
    </row>
    <row r="65" spans="1:78" ht="13.5" customHeight="1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43"/>
      <c r="BM65" s="44"/>
      <c r="BN65" s="44"/>
      <c r="BO65" s="44"/>
      <c r="BP65" s="44"/>
      <c r="BQ65" s="44"/>
      <c r="BR65" s="44"/>
      <c r="BS65" s="44"/>
      <c r="BT65" s="44"/>
      <c r="BU65" s="44"/>
      <c r="BV65" s="44"/>
      <c r="BW65" s="44"/>
      <c r="BX65" s="44"/>
      <c r="BY65" s="44"/>
      <c r="BZ65" s="45"/>
    </row>
    <row r="66" spans="1:78" ht="13.5" customHeight="1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6" t="s">
        <v>109</v>
      </c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8"/>
    </row>
    <row r="67" spans="1:78" ht="13.5" customHeight="1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6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8"/>
    </row>
    <row r="68" spans="1:78" ht="13.5" customHeight="1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6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8"/>
    </row>
    <row r="69" spans="1:78" ht="13.5" customHeight="1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6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8"/>
    </row>
    <row r="70" spans="1:78" ht="13.5" customHeight="1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6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8"/>
    </row>
    <row r="71" spans="1:78" ht="13.5" customHeight="1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6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8"/>
    </row>
    <row r="72" spans="1:78" ht="13.5" customHeight="1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6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8"/>
    </row>
    <row r="73" spans="1:78" ht="13.5" customHeight="1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6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8"/>
    </row>
    <row r="74" spans="1:78" ht="13.5" customHeight="1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6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8"/>
    </row>
    <row r="75" spans="1:78" ht="13.5" customHeight="1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6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8"/>
    </row>
    <row r="76" spans="1:78" ht="13.5" customHeight="1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6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8"/>
    </row>
    <row r="77" spans="1:78" ht="13.5" customHeight="1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6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8"/>
    </row>
    <row r="78" spans="1:78" ht="13.5" customHeight="1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6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8"/>
    </row>
    <row r="79" spans="1:78" ht="13.5" customHeight="1">
      <c r="A79" s="2"/>
      <c r="B79" s="16"/>
      <c r="C79" s="52" t="s">
        <v>37</v>
      </c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19"/>
      <c r="V79" s="19"/>
      <c r="W79" s="52" t="s">
        <v>38</v>
      </c>
      <c r="X79" s="52"/>
      <c r="Y79" s="52"/>
      <c r="Z79" s="52"/>
      <c r="AA79" s="52"/>
      <c r="AB79" s="52"/>
      <c r="AC79" s="52"/>
      <c r="AD79" s="52"/>
      <c r="AE79" s="52"/>
      <c r="AF79" s="52"/>
      <c r="AG79" s="52"/>
      <c r="AH79" s="52"/>
      <c r="AI79" s="52"/>
      <c r="AJ79" s="52"/>
      <c r="AK79" s="52"/>
      <c r="AL79" s="52"/>
      <c r="AM79" s="52"/>
      <c r="AN79" s="52"/>
      <c r="AO79" s="19"/>
      <c r="AP79" s="19"/>
      <c r="AQ79" s="52" t="s">
        <v>39</v>
      </c>
      <c r="AR79" s="52"/>
      <c r="AS79" s="52"/>
      <c r="AT79" s="52"/>
      <c r="AU79" s="52"/>
      <c r="AV79" s="52"/>
      <c r="AW79" s="52"/>
      <c r="AX79" s="52"/>
      <c r="AY79" s="52"/>
      <c r="AZ79" s="52"/>
      <c r="BA79" s="52"/>
      <c r="BB79" s="52"/>
      <c r="BC79" s="52"/>
      <c r="BD79" s="52"/>
      <c r="BE79" s="52"/>
      <c r="BF79" s="52"/>
      <c r="BG79" s="52"/>
      <c r="BH79" s="52"/>
      <c r="BI79" s="17"/>
      <c r="BJ79" s="18"/>
      <c r="BK79" s="2"/>
      <c r="BL79" s="46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8"/>
    </row>
    <row r="80" spans="1:78" ht="13.5" customHeight="1">
      <c r="A80" s="2"/>
      <c r="B80" s="16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19"/>
      <c r="V80" s="19"/>
      <c r="W80" s="52"/>
      <c r="X80" s="52"/>
      <c r="Y80" s="52"/>
      <c r="Z80" s="52"/>
      <c r="AA80" s="52"/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 s="52"/>
      <c r="AN80" s="52"/>
      <c r="AO80" s="19"/>
      <c r="AP80" s="19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  <c r="BF80" s="52"/>
      <c r="BG80" s="52"/>
      <c r="BH80" s="52"/>
      <c r="BI80" s="17"/>
      <c r="BJ80" s="18"/>
      <c r="BK80" s="2"/>
      <c r="BL80" s="46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8"/>
    </row>
    <row r="81" spans="1:78" ht="13.5" customHeight="1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46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8"/>
    </row>
    <row r="82" spans="1:78" ht="13.5" customHeight="1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49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1"/>
    </row>
    <row r="83" spans="1:78">
      <c r="C83" s="2" t="s">
        <v>40</v>
      </c>
    </row>
    <row r="84" spans="1:78">
      <c r="C84" s="2" t="s">
        <v>41</v>
      </c>
    </row>
  </sheetData>
  <sheetProtection password="8649" sheet="1" objects="1" scenarios="1" formatCells="0" formatColumns="0" formatRows="0"/>
  <mergeCells count="55">
    <mergeCell ref="B2:BZ4"/>
    <mergeCell ref="B6:AC6"/>
    <mergeCell ref="B7:H7"/>
    <mergeCell ref="I7:O7"/>
    <mergeCell ref="P7:V7"/>
    <mergeCell ref="W7:AC7"/>
    <mergeCell ref="AL7:AS7"/>
    <mergeCell ref="AT7:BA7"/>
    <mergeCell ref="BB7:BI7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B9:BI9"/>
    <mergeCell ref="B8:H8"/>
    <mergeCell ref="I8:O8"/>
    <mergeCell ref="P8:V8"/>
    <mergeCell ref="W8:AC8"/>
    <mergeCell ref="AL8:AS8"/>
    <mergeCell ref="AT8:BA8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L45:BZ46"/>
    <mergeCell ref="BL47:BZ63"/>
    <mergeCell ref="C56:P57"/>
    <mergeCell ref="R56:AE57"/>
    <mergeCell ref="AG56:AT57"/>
    <mergeCell ref="AV56:BI57"/>
    <mergeCell ref="B60:BJ61"/>
    <mergeCell ref="BL64:BZ65"/>
    <mergeCell ref="BL66:BZ82"/>
    <mergeCell ref="C79:T80"/>
    <mergeCell ref="W79:AN80"/>
    <mergeCell ref="AQ79:BH80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N10"/>
  <sheetViews>
    <sheetView showGridLines="0" workbookViewId="0"/>
  </sheetViews>
  <sheetFormatPr defaultRowHeight="13.5"/>
  <cols>
    <col min="2" max="143" width="11.875" customWidth="1"/>
  </cols>
  <sheetData>
    <row r="1" spans="1:144">
      <c r="A1" t="s">
        <v>42</v>
      </c>
      <c r="X1" s="25">
        <v>1</v>
      </c>
      <c r="Y1" s="25">
        <v>1</v>
      </c>
      <c r="Z1" s="25">
        <v>1</v>
      </c>
      <c r="AA1" s="25">
        <v>1</v>
      </c>
      <c r="AB1" s="25">
        <v>1</v>
      </c>
      <c r="AC1" s="25">
        <v>1</v>
      </c>
      <c r="AD1" s="25">
        <v>1</v>
      </c>
      <c r="AE1" s="25">
        <v>1</v>
      </c>
      <c r="AF1" s="25">
        <v>1</v>
      </c>
      <c r="AG1" s="25">
        <v>1</v>
      </c>
      <c r="AH1" s="25"/>
      <c r="AI1" s="25">
        <v>1</v>
      </c>
      <c r="AJ1" s="25">
        <v>1</v>
      </c>
      <c r="AK1" s="25">
        <v>1</v>
      </c>
      <c r="AL1" s="25">
        <v>1</v>
      </c>
      <c r="AM1" s="25">
        <v>1</v>
      </c>
      <c r="AN1" s="25">
        <v>1</v>
      </c>
      <c r="AO1" s="25">
        <v>1</v>
      </c>
      <c r="AP1" s="25">
        <v>1</v>
      </c>
      <c r="AQ1" s="25">
        <v>1</v>
      </c>
      <c r="AR1" s="25">
        <v>1</v>
      </c>
      <c r="AS1" s="25"/>
      <c r="AT1" s="25">
        <v>1</v>
      </c>
      <c r="AU1" s="25">
        <v>1</v>
      </c>
      <c r="AV1" s="25">
        <v>1</v>
      </c>
      <c r="AW1" s="25">
        <v>1</v>
      </c>
      <c r="AX1" s="25">
        <v>1</v>
      </c>
      <c r="AY1" s="25">
        <v>1</v>
      </c>
      <c r="AZ1" s="25">
        <v>1</v>
      </c>
      <c r="BA1" s="25">
        <v>1</v>
      </c>
      <c r="BB1" s="25">
        <v>1</v>
      </c>
      <c r="BC1" s="25">
        <v>1</v>
      </c>
      <c r="BD1" s="25"/>
      <c r="BE1" s="25">
        <v>1</v>
      </c>
      <c r="BF1" s="25">
        <v>1</v>
      </c>
      <c r="BG1" s="25">
        <v>1</v>
      </c>
      <c r="BH1" s="25">
        <v>1</v>
      </c>
      <c r="BI1" s="25">
        <v>1</v>
      </c>
      <c r="BJ1" s="25">
        <v>1</v>
      </c>
      <c r="BK1" s="25">
        <v>1</v>
      </c>
      <c r="BL1" s="25">
        <v>1</v>
      </c>
      <c r="BM1" s="25">
        <v>1</v>
      </c>
      <c r="BN1" s="25">
        <v>1</v>
      </c>
      <c r="BO1" s="25"/>
      <c r="BP1" s="25">
        <v>1</v>
      </c>
      <c r="BQ1" s="25">
        <v>1</v>
      </c>
      <c r="BR1" s="25">
        <v>1</v>
      </c>
      <c r="BS1" s="25">
        <v>1</v>
      </c>
      <c r="BT1" s="25">
        <v>1</v>
      </c>
      <c r="BU1" s="25">
        <v>1</v>
      </c>
      <c r="BV1" s="25">
        <v>1</v>
      </c>
      <c r="BW1" s="25">
        <v>1</v>
      </c>
      <c r="BX1" s="25">
        <v>1</v>
      </c>
      <c r="BY1" s="25">
        <v>1</v>
      </c>
      <c r="BZ1" s="25"/>
      <c r="CA1" s="25">
        <v>1</v>
      </c>
      <c r="CB1" s="25">
        <v>1</v>
      </c>
      <c r="CC1" s="25">
        <v>1</v>
      </c>
      <c r="CD1" s="25">
        <v>1</v>
      </c>
      <c r="CE1" s="25">
        <v>1</v>
      </c>
      <c r="CF1" s="25">
        <v>1</v>
      </c>
      <c r="CG1" s="25">
        <v>1</v>
      </c>
      <c r="CH1" s="25">
        <v>1</v>
      </c>
      <c r="CI1" s="25">
        <v>1</v>
      </c>
      <c r="CJ1" s="25">
        <v>1</v>
      </c>
      <c r="CK1" s="25"/>
      <c r="CL1" s="25">
        <v>1</v>
      </c>
      <c r="CM1" s="25">
        <v>1</v>
      </c>
      <c r="CN1" s="25">
        <v>1</v>
      </c>
      <c r="CO1" s="25">
        <v>1</v>
      </c>
      <c r="CP1" s="25">
        <v>1</v>
      </c>
      <c r="CQ1" s="25">
        <v>1</v>
      </c>
      <c r="CR1" s="25">
        <v>1</v>
      </c>
      <c r="CS1" s="25">
        <v>1</v>
      </c>
      <c r="CT1" s="25">
        <v>1</v>
      </c>
      <c r="CU1" s="25">
        <v>1</v>
      </c>
      <c r="CV1" s="25"/>
      <c r="CW1" s="25">
        <v>1</v>
      </c>
      <c r="CX1" s="25">
        <v>1</v>
      </c>
      <c r="CY1" s="25">
        <v>1</v>
      </c>
      <c r="CZ1" s="25">
        <v>1</v>
      </c>
      <c r="DA1" s="25">
        <v>1</v>
      </c>
      <c r="DB1" s="25">
        <v>1</v>
      </c>
      <c r="DC1" s="25">
        <v>1</v>
      </c>
      <c r="DD1" s="25">
        <v>1</v>
      </c>
      <c r="DE1" s="25">
        <v>1</v>
      </c>
      <c r="DF1" s="25">
        <v>1</v>
      </c>
      <c r="DG1" s="25"/>
      <c r="DH1" s="25">
        <v>1</v>
      </c>
      <c r="DI1" s="25">
        <v>1</v>
      </c>
      <c r="DJ1" s="25">
        <v>1</v>
      </c>
      <c r="DK1" s="25">
        <v>1</v>
      </c>
      <c r="DL1" s="25">
        <v>1</v>
      </c>
      <c r="DM1" s="25">
        <v>1</v>
      </c>
      <c r="DN1" s="25">
        <v>1</v>
      </c>
      <c r="DO1" s="25">
        <v>1</v>
      </c>
      <c r="DP1" s="25">
        <v>1</v>
      </c>
      <c r="DQ1" s="25">
        <v>1</v>
      </c>
      <c r="DR1" s="25"/>
      <c r="DS1" s="25">
        <v>1</v>
      </c>
      <c r="DT1" s="25">
        <v>1</v>
      </c>
      <c r="DU1" s="25">
        <v>1</v>
      </c>
      <c r="DV1" s="25">
        <v>1</v>
      </c>
      <c r="DW1" s="25">
        <v>1</v>
      </c>
      <c r="DX1" s="25">
        <v>1</v>
      </c>
      <c r="DY1" s="25">
        <v>1</v>
      </c>
      <c r="DZ1" s="25">
        <v>1</v>
      </c>
      <c r="EA1" s="25">
        <v>1</v>
      </c>
      <c r="EB1" s="25">
        <v>1</v>
      </c>
      <c r="EC1" s="25"/>
      <c r="ED1" s="25">
        <v>1</v>
      </c>
      <c r="EE1" s="25">
        <v>1</v>
      </c>
      <c r="EF1" s="25">
        <v>1</v>
      </c>
      <c r="EG1" s="25">
        <v>1</v>
      </c>
      <c r="EH1" s="25">
        <v>1</v>
      </c>
      <c r="EI1" s="25">
        <v>1</v>
      </c>
      <c r="EJ1" s="25">
        <v>1</v>
      </c>
      <c r="EK1" s="25">
        <v>1</v>
      </c>
      <c r="EL1" s="25">
        <v>1</v>
      </c>
      <c r="EM1" s="25">
        <v>1</v>
      </c>
      <c r="EN1" s="25"/>
    </row>
    <row r="2" spans="1:144">
      <c r="A2" s="26" t="s">
        <v>43</v>
      </c>
      <c r="B2" s="26">
        <f>COLUMN()-1</f>
        <v>1</v>
      </c>
      <c r="C2" s="26">
        <f t="shared" ref="C2:BR2" si="0">COLUMN()-1</f>
        <v>2</v>
      </c>
      <c r="D2" s="26">
        <f t="shared" si="0"/>
        <v>3</v>
      </c>
      <c r="E2" s="26">
        <f t="shared" si="0"/>
        <v>4</v>
      </c>
      <c r="F2" s="26">
        <f t="shared" si="0"/>
        <v>5</v>
      </c>
      <c r="G2" s="26">
        <f t="shared" si="0"/>
        <v>6</v>
      </c>
      <c r="H2" s="26">
        <f t="shared" si="0"/>
        <v>7</v>
      </c>
      <c r="I2" s="26">
        <f t="shared" si="0"/>
        <v>8</v>
      </c>
      <c r="J2" s="26">
        <f t="shared" si="0"/>
        <v>9</v>
      </c>
      <c r="K2" s="26">
        <f t="shared" si="0"/>
        <v>10</v>
      </c>
      <c r="L2" s="26">
        <f t="shared" si="0"/>
        <v>11</v>
      </c>
      <c r="M2" s="26">
        <f t="shared" si="0"/>
        <v>12</v>
      </c>
      <c r="N2" s="26">
        <f t="shared" si="0"/>
        <v>13</v>
      </c>
      <c r="O2" s="26">
        <f t="shared" si="0"/>
        <v>14</v>
      </c>
      <c r="P2" s="26">
        <f t="shared" si="0"/>
        <v>15</v>
      </c>
      <c r="Q2" s="26">
        <f t="shared" si="0"/>
        <v>16</v>
      </c>
      <c r="R2" s="26">
        <f t="shared" si="0"/>
        <v>17</v>
      </c>
      <c r="S2" s="26">
        <f t="shared" si="0"/>
        <v>18</v>
      </c>
      <c r="T2" s="26">
        <f t="shared" si="0"/>
        <v>19</v>
      </c>
      <c r="U2" s="26">
        <f t="shared" si="0"/>
        <v>20</v>
      </c>
      <c r="V2" s="26">
        <f t="shared" si="0"/>
        <v>21</v>
      </c>
      <c r="W2" s="26">
        <f t="shared" si="0"/>
        <v>22</v>
      </c>
      <c r="X2" s="26">
        <f t="shared" si="0"/>
        <v>23</v>
      </c>
      <c r="Y2" s="26">
        <f t="shared" si="0"/>
        <v>24</v>
      </c>
      <c r="Z2" s="26">
        <f t="shared" si="0"/>
        <v>25</v>
      </c>
      <c r="AA2" s="26">
        <f t="shared" si="0"/>
        <v>26</v>
      </c>
      <c r="AB2" s="26">
        <f t="shared" si="0"/>
        <v>27</v>
      </c>
      <c r="AC2" s="26">
        <f t="shared" si="0"/>
        <v>28</v>
      </c>
      <c r="AD2" s="26">
        <f t="shared" si="0"/>
        <v>29</v>
      </c>
      <c r="AE2" s="26">
        <f t="shared" si="0"/>
        <v>30</v>
      </c>
      <c r="AF2" s="26">
        <f t="shared" si="0"/>
        <v>31</v>
      </c>
      <c r="AG2" s="26">
        <f t="shared" si="0"/>
        <v>32</v>
      </c>
      <c r="AH2" s="26">
        <f t="shared" si="0"/>
        <v>33</v>
      </c>
      <c r="AI2" s="26">
        <f t="shared" si="0"/>
        <v>34</v>
      </c>
      <c r="AJ2" s="26">
        <f t="shared" si="0"/>
        <v>35</v>
      </c>
      <c r="AK2" s="26">
        <f t="shared" si="0"/>
        <v>36</v>
      </c>
      <c r="AL2" s="26">
        <f t="shared" si="0"/>
        <v>37</v>
      </c>
      <c r="AM2" s="26">
        <f t="shared" si="0"/>
        <v>38</v>
      </c>
      <c r="AN2" s="26">
        <f t="shared" si="0"/>
        <v>39</v>
      </c>
      <c r="AO2" s="26">
        <f t="shared" si="0"/>
        <v>40</v>
      </c>
      <c r="AP2" s="26">
        <f t="shared" si="0"/>
        <v>41</v>
      </c>
      <c r="AQ2" s="26">
        <f t="shared" si="0"/>
        <v>42</v>
      </c>
      <c r="AR2" s="26">
        <f t="shared" si="0"/>
        <v>43</v>
      </c>
      <c r="AS2" s="26">
        <f t="shared" si="0"/>
        <v>44</v>
      </c>
      <c r="AT2" s="26">
        <f t="shared" si="0"/>
        <v>45</v>
      </c>
      <c r="AU2" s="26">
        <f t="shared" si="0"/>
        <v>46</v>
      </c>
      <c r="AV2" s="26">
        <f t="shared" si="0"/>
        <v>47</v>
      </c>
      <c r="AW2" s="26">
        <f t="shared" si="0"/>
        <v>48</v>
      </c>
      <c r="AX2" s="26">
        <f t="shared" si="0"/>
        <v>49</v>
      </c>
      <c r="AY2" s="26">
        <f t="shared" si="0"/>
        <v>50</v>
      </c>
      <c r="AZ2" s="26">
        <f t="shared" si="0"/>
        <v>51</v>
      </c>
      <c r="BA2" s="26">
        <f t="shared" si="0"/>
        <v>52</v>
      </c>
      <c r="BB2" s="26">
        <f t="shared" si="0"/>
        <v>53</v>
      </c>
      <c r="BC2" s="26">
        <f t="shared" si="0"/>
        <v>54</v>
      </c>
      <c r="BD2" s="26">
        <f t="shared" si="0"/>
        <v>55</v>
      </c>
      <c r="BE2" s="26">
        <f t="shared" si="0"/>
        <v>56</v>
      </c>
      <c r="BF2" s="26">
        <f t="shared" si="0"/>
        <v>57</v>
      </c>
      <c r="BG2" s="26">
        <f t="shared" si="0"/>
        <v>58</v>
      </c>
      <c r="BH2" s="26">
        <f t="shared" si="0"/>
        <v>59</v>
      </c>
      <c r="BI2" s="26">
        <f t="shared" si="0"/>
        <v>60</v>
      </c>
      <c r="BJ2" s="26">
        <f t="shared" si="0"/>
        <v>61</v>
      </c>
      <c r="BK2" s="26">
        <f t="shared" si="0"/>
        <v>62</v>
      </c>
      <c r="BL2" s="26">
        <f t="shared" si="0"/>
        <v>63</v>
      </c>
      <c r="BM2" s="26">
        <f t="shared" si="0"/>
        <v>64</v>
      </c>
      <c r="BN2" s="26">
        <f t="shared" si="0"/>
        <v>65</v>
      </c>
      <c r="BO2" s="26">
        <f t="shared" si="0"/>
        <v>66</v>
      </c>
      <c r="BP2" s="26">
        <f t="shared" si="0"/>
        <v>67</v>
      </c>
      <c r="BQ2" s="26">
        <f t="shared" si="0"/>
        <v>68</v>
      </c>
      <c r="BR2" s="26">
        <f t="shared" si="0"/>
        <v>69</v>
      </c>
      <c r="BS2" s="26">
        <f t="shared" ref="BS2:ED2" si="1">COLUMN()-1</f>
        <v>70</v>
      </c>
      <c r="BT2" s="26">
        <f t="shared" si="1"/>
        <v>71</v>
      </c>
      <c r="BU2" s="26">
        <f t="shared" si="1"/>
        <v>72</v>
      </c>
      <c r="BV2" s="26">
        <f t="shared" si="1"/>
        <v>73</v>
      </c>
      <c r="BW2" s="26">
        <f t="shared" si="1"/>
        <v>74</v>
      </c>
      <c r="BX2" s="26">
        <f t="shared" si="1"/>
        <v>75</v>
      </c>
      <c r="BY2" s="26">
        <f t="shared" si="1"/>
        <v>76</v>
      </c>
      <c r="BZ2" s="26">
        <f t="shared" si="1"/>
        <v>77</v>
      </c>
      <c r="CA2" s="26">
        <f t="shared" si="1"/>
        <v>78</v>
      </c>
      <c r="CB2" s="26">
        <f t="shared" si="1"/>
        <v>79</v>
      </c>
      <c r="CC2" s="26">
        <f t="shared" si="1"/>
        <v>80</v>
      </c>
      <c r="CD2" s="26">
        <f t="shared" si="1"/>
        <v>81</v>
      </c>
      <c r="CE2" s="26">
        <f t="shared" si="1"/>
        <v>82</v>
      </c>
      <c r="CF2" s="26">
        <f t="shared" si="1"/>
        <v>83</v>
      </c>
      <c r="CG2" s="26">
        <f t="shared" si="1"/>
        <v>84</v>
      </c>
      <c r="CH2" s="26">
        <f t="shared" si="1"/>
        <v>85</v>
      </c>
      <c r="CI2" s="26">
        <f t="shared" si="1"/>
        <v>86</v>
      </c>
      <c r="CJ2" s="26">
        <f t="shared" si="1"/>
        <v>87</v>
      </c>
      <c r="CK2" s="26">
        <f t="shared" si="1"/>
        <v>88</v>
      </c>
      <c r="CL2" s="26">
        <f t="shared" si="1"/>
        <v>89</v>
      </c>
      <c r="CM2" s="26">
        <f t="shared" si="1"/>
        <v>90</v>
      </c>
      <c r="CN2" s="26">
        <f t="shared" si="1"/>
        <v>91</v>
      </c>
      <c r="CO2" s="26">
        <f t="shared" si="1"/>
        <v>92</v>
      </c>
      <c r="CP2" s="26">
        <f t="shared" si="1"/>
        <v>93</v>
      </c>
      <c r="CQ2" s="26">
        <f t="shared" si="1"/>
        <v>94</v>
      </c>
      <c r="CR2" s="26">
        <f t="shared" si="1"/>
        <v>95</v>
      </c>
      <c r="CS2" s="26">
        <f t="shared" si="1"/>
        <v>96</v>
      </c>
      <c r="CT2" s="26">
        <f t="shared" si="1"/>
        <v>97</v>
      </c>
      <c r="CU2" s="26">
        <f t="shared" si="1"/>
        <v>98</v>
      </c>
      <c r="CV2" s="26">
        <f t="shared" si="1"/>
        <v>99</v>
      </c>
      <c r="CW2" s="26">
        <f t="shared" si="1"/>
        <v>100</v>
      </c>
      <c r="CX2" s="26">
        <f t="shared" si="1"/>
        <v>101</v>
      </c>
      <c r="CY2" s="26">
        <f t="shared" si="1"/>
        <v>102</v>
      </c>
      <c r="CZ2" s="26">
        <f t="shared" si="1"/>
        <v>103</v>
      </c>
      <c r="DA2" s="26">
        <f t="shared" si="1"/>
        <v>104</v>
      </c>
      <c r="DB2" s="26">
        <f t="shared" si="1"/>
        <v>105</v>
      </c>
      <c r="DC2" s="26">
        <f t="shared" si="1"/>
        <v>106</v>
      </c>
      <c r="DD2" s="26">
        <f t="shared" si="1"/>
        <v>107</v>
      </c>
      <c r="DE2" s="26">
        <f t="shared" si="1"/>
        <v>108</v>
      </c>
      <c r="DF2" s="26">
        <f t="shared" si="1"/>
        <v>109</v>
      </c>
      <c r="DG2" s="26">
        <f t="shared" si="1"/>
        <v>110</v>
      </c>
      <c r="DH2" s="26">
        <f t="shared" si="1"/>
        <v>111</v>
      </c>
      <c r="DI2" s="26">
        <f t="shared" si="1"/>
        <v>112</v>
      </c>
      <c r="DJ2" s="26">
        <f t="shared" si="1"/>
        <v>113</v>
      </c>
      <c r="DK2" s="26">
        <f t="shared" si="1"/>
        <v>114</v>
      </c>
      <c r="DL2" s="26">
        <f t="shared" si="1"/>
        <v>115</v>
      </c>
      <c r="DM2" s="26">
        <f t="shared" si="1"/>
        <v>116</v>
      </c>
      <c r="DN2" s="26">
        <f t="shared" si="1"/>
        <v>117</v>
      </c>
      <c r="DO2" s="26">
        <f t="shared" si="1"/>
        <v>118</v>
      </c>
      <c r="DP2" s="26">
        <f t="shared" si="1"/>
        <v>119</v>
      </c>
      <c r="DQ2" s="26">
        <f t="shared" si="1"/>
        <v>120</v>
      </c>
      <c r="DR2" s="26">
        <f t="shared" si="1"/>
        <v>121</v>
      </c>
      <c r="DS2" s="26">
        <f t="shared" si="1"/>
        <v>122</v>
      </c>
      <c r="DT2" s="26">
        <f t="shared" si="1"/>
        <v>123</v>
      </c>
      <c r="DU2" s="26">
        <f t="shared" si="1"/>
        <v>124</v>
      </c>
      <c r="DV2" s="26">
        <f t="shared" si="1"/>
        <v>125</v>
      </c>
      <c r="DW2" s="26">
        <f t="shared" si="1"/>
        <v>126</v>
      </c>
      <c r="DX2" s="26">
        <f t="shared" si="1"/>
        <v>127</v>
      </c>
      <c r="DY2" s="26">
        <f t="shared" si="1"/>
        <v>128</v>
      </c>
      <c r="DZ2" s="26">
        <f t="shared" si="1"/>
        <v>129</v>
      </c>
      <c r="EA2" s="26">
        <f t="shared" si="1"/>
        <v>130</v>
      </c>
      <c r="EB2" s="26">
        <f t="shared" si="1"/>
        <v>131</v>
      </c>
      <c r="EC2" s="26">
        <f t="shared" si="1"/>
        <v>132</v>
      </c>
      <c r="ED2" s="26">
        <f t="shared" si="1"/>
        <v>133</v>
      </c>
      <c r="EE2" s="26">
        <f t="shared" ref="EE2:EN2" si="2">COLUMN()-1</f>
        <v>134</v>
      </c>
      <c r="EF2" s="26">
        <f t="shared" si="2"/>
        <v>135</v>
      </c>
      <c r="EG2" s="26">
        <f t="shared" si="2"/>
        <v>136</v>
      </c>
      <c r="EH2" s="26">
        <f t="shared" si="2"/>
        <v>137</v>
      </c>
      <c r="EI2" s="26">
        <f t="shared" si="2"/>
        <v>138</v>
      </c>
      <c r="EJ2" s="26">
        <f t="shared" si="2"/>
        <v>139</v>
      </c>
      <c r="EK2" s="26">
        <f t="shared" si="2"/>
        <v>140</v>
      </c>
      <c r="EL2" s="26">
        <f t="shared" si="2"/>
        <v>141</v>
      </c>
      <c r="EM2" s="26">
        <f t="shared" si="2"/>
        <v>142</v>
      </c>
      <c r="EN2" s="26">
        <f t="shared" si="2"/>
        <v>143</v>
      </c>
    </row>
    <row r="3" spans="1:144">
      <c r="A3" s="26" t="s">
        <v>44</v>
      </c>
      <c r="B3" s="27" t="s">
        <v>45</v>
      </c>
      <c r="C3" s="27" t="s">
        <v>46</v>
      </c>
      <c r="D3" s="27" t="s">
        <v>47</v>
      </c>
      <c r="E3" s="27" t="s">
        <v>48</v>
      </c>
      <c r="F3" s="27" t="s">
        <v>49</v>
      </c>
      <c r="G3" s="27" t="s">
        <v>50</v>
      </c>
      <c r="H3" s="74" t="s">
        <v>51</v>
      </c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6"/>
      <c r="X3" s="80" t="s">
        <v>52</v>
      </c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  <c r="CA3" s="73"/>
      <c r="CB3" s="73"/>
      <c r="CC3" s="73"/>
      <c r="CD3" s="73"/>
      <c r="CE3" s="73"/>
      <c r="CF3" s="73"/>
      <c r="CG3" s="73"/>
      <c r="CH3" s="73"/>
      <c r="CI3" s="73"/>
      <c r="CJ3" s="73"/>
      <c r="CK3" s="73"/>
      <c r="CL3" s="73"/>
      <c r="CM3" s="73"/>
      <c r="CN3" s="73"/>
      <c r="CO3" s="73"/>
      <c r="CP3" s="73"/>
      <c r="CQ3" s="73"/>
      <c r="CR3" s="73"/>
      <c r="CS3" s="73"/>
      <c r="CT3" s="73"/>
      <c r="CU3" s="73"/>
      <c r="CV3" s="73"/>
      <c r="CW3" s="73"/>
      <c r="CX3" s="73"/>
      <c r="CY3" s="73"/>
      <c r="CZ3" s="73"/>
      <c r="DA3" s="73"/>
      <c r="DB3" s="73"/>
      <c r="DC3" s="73"/>
      <c r="DD3" s="73"/>
      <c r="DE3" s="73"/>
      <c r="DF3" s="73"/>
      <c r="DG3" s="73"/>
      <c r="DH3" s="73" t="s">
        <v>53</v>
      </c>
      <c r="DI3" s="73"/>
      <c r="DJ3" s="73"/>
      <c r="DK3" s="73"/>
      <c r="DL3" s="73"/>
      <c r="DM3" s="73"/>
      <c r="DN3" s="73"/>
      <c r="DO3" s="73"/>
      <c r="DP3" s="73"/>
      <c r="DQ3" s="73"/>
      <c r="DR3" s="73"/>
      <c r="DS3" s="73"/>
      <c r="DT3" s="73"/>
      <c r="DU3" s="73"/>
      <c r="DV3" s="73"/>
      <c r="DW3" s="73"/>
      <c r="DX3" s="73"/>
      <c r="DY3" s="73"/>
      <c r="DZ3" s="73"/>
      <c r="EA3" s="73"/>
      <c r="EB3" s="73"/>
      <c r="EC3" s="73"/>
      <c r="ED3" s="73"/>
      <c r="EE3" s="73"/>
      <c r="EF3" s="73"/>
      <c r="EG3" s="73"/>
      <c r="EH3" s="73"/>
      <c r="EI3" s="73"/>
      <c r="EJ3" s="73"/>
      <c r="EK3" s="73"/>
      <c r="EL3" s="73"/>
      <c r="EM3" s="73"/>
      <c r="EN3" s="73"/>
    </row>
    <row r="4" spans="1:144">
      <c r="A4" s="26" t="s">
        <v>54</v>
      </c>
      <c r="B4" s="28"/>
      <c r="C4" s="28"/>
      <c r="D4" s="28"/>
      <c r="E4" s="28"/>
      <c r="F4" s="28"/>
      <c r="G4" s="28"/>
      <c r="H4" s="77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9"/>
      <c r="X4" s="73" t="s">
        <v>55</v>
      </c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 t="s">
        <v>56</v>
      </c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 t="s">
        <v>57</v>
      </c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 t="s">
        <v>58</v>
      </c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 t="s">
        <v>59</v>
      </c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 t="s">
        <v>60</v>
      </c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 t="s">
        <v>61</v>
      </c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 t="s">
        <v>62</v>
      </c>
      <c r="CX4" s="73"/>
      <c r="CY4" s="73"/>
      <c r="CZ4" s="73"/>
      <c r="DA4" s="73"/>
      <c r="DB4" s="73"/>
      <c r="DC4" s="73"/>
      <c r="DD4" s="73"/>
      <c r="DE4" s="73"/>
      <c r="DF4" s="73"/>
      <c r="DG4" s="73"/>
      <c r="DH4" s="73" t="s">
        <v>63</v>
      </c>
      <c r="DI4" s="73"/>
      <c r="DJ4" s="73"/>
      <c r="DK4" s="73"/>
      <c r="DL4" s="73"/>
      <c r="DM4" s="73"/>
      <c r="DN4" s="73"/>
      <c r="DO4" s="73"/>
      <c r="DP4" s="73"/>
      <c r="DQ4" s="73"/>
      <c r="DR4" s="73"/>
      <c r="DS4" s="73" t="s">
        <v>64</v>
      </c>
      <c r="DT4" s="73"/>
      <c r="DU4" s="73"/>
      <c r="DV4" s="73"/>
      <c r="DW4" s="73"/>
      <c r="DX4" s="73"/>
      <c r="DY4" s="73"/>
      <c r="DZ4" s="73"/>
      <c r="EA4" s="73"/>
      <c r="EB4" s="73"/>
      <c r="EC4" s="73"/>
      <c r="ED4" s="73" t="s">
        <v>65</v>
      </c>
      <c r="EE4" s="73"/>
      <c r="EF4" s="73"/>
      <c r="EG4" s="73"/>
      <c r="EH4" s="73"/>
      <c r="EI4" s="73"/>
      <c r="EJ4" s="73"/>
      <c r="EK4" s="73"/>
      <c r="EL4" s="73"/>
      <c r="EM4" s="73"/>
      <c r="EN4" s="73"/>
    </row>
    <row r="5" spans="1:144">
      <c r="A5" s="26" t="s">
        <v>66</v>
      </c>
      <c r="B5" s="29"/>
      <c r="C5" s="29"/>
      <c r="D5" s="29"/>
      <c r="E5" s="29"/>
      <c r="F5" s="29"/>
      <c r="G5" s="29"/>
      <c r="H5" s="30" t="s">
        <v>67</v>
      </c>
      <c r="I5" s="30" t="s">
        <v>68</v>
      </c>
      <c r="J5" s="30" t="s">
        <v>69</v>
      </c>
      <c r="K5" s="30" t="s">
        <v>70</v>
      </c>
      <c r="L5" s="30" t="s">
        <v>71</v>
      </c>
      <c r="M5" s="30" t="s">
        <v>72</v>
      </c>
      <c r="N5" s="30" t="s">
        <v>73</v>
      </c>
      <c r="O5" s="30" t="s">
        <v>74</v>
      </c>
      <c r="P5" s="30" t="s">
        <v>75</v>
      </c>
      <c r="Q5" s="30" t="s">
        <v>76</v>
      </c>
      <c r="R5" s="30" t="s">
        <v>77</v>
      </c>
      <c r="S5" s="30" t="s">
        <v>78</v>
      </c>
      <c r="T5" s="30" t="s">
        <v>79</v>
      </c>
      <c r="U5" s="30" t="s">
        <v>80</v>
      </c>
      <c r="V5" s="30" t="s">
        <v>81</v>
      </c>
      <c r="W5" s="30" t="s">
        <v>82</v>
      </c>
      <c r="X5" s="30" t="s">
        <v>83</v>
      </c>
      <c r="Y5" s="30" t="s">
        <v>84</v>
      </c>
      <c r="Z5" s="30" t="s">
        <v>85</v>
      </c>
      <c r="AA5" s="30" t="s">
        <v>86</v>
      </c>
      <c r="AB5" s="30" t="s">
        <v>87</v>
      </c>
      <c r="AC5" s="30" t="s">
        <v>88</v>
      </c>
      <c r="AD5" s="30" t="s">
        <v>89</v>
      </c>
      <c r="AE5" s="30" t="s">
        <v>90</v>
      </c>
      <c r="AF5" s="30" t="s">
        <v>91</v>
      </c>
      <c r="AG5" s="30" t="s">
        <v>92</v>
      </c>
      <c r="AH5" s="30" t="s">
        <v>93</v>
      </c>
      <c r="AI5" s="30" t="s">
        <v>83</v>
      </c>
      <c r="AJ5" s="30" t="s">
        <v>84</v>
      </c>
      <c r="AK5" s="30" t="s">
        <v>85</v>
      </c>
      <c r="AL5" s="30" t="s">
        <v>86</v>
      </c>
      <c r="AM5" s="30" t="s">
        <v>87</v>
      </c>
      <c r="AN5" s="30" t="s">
        <v>88</v>
      </c>
      <c r="AO5" s="30" t="s">
        <v>89</v>
      </c>
      <c r="AP5" s="30" t="s">
        <v>90</v>
      </c>
      <c r="AQ5" s="30" t="s">
        <v>91</v>
      </c>
      <c r="AR5" s="30" t="s">
        <v>92</v>
      </c>
      <c r="AS5" s="30" t="s">
        <v>94</v>
      </c>
      <c r="AT5" s="30" t="s">
        <v>83</v>
      </c>
      <c r="AU5" s="30" t="s">
        <v>84</v>
      </c>
      <c r="AV5" s="30" t="s">
        <v>85</v>
      </c>
      <c r="AW5" s="30" t="s">
        <v>86</v>
      </c>
      <c r="AX5" s="30" t="s">
        <v>87</v>
      </c>
      <c r="AY5" s="30" t="s">
        <v>88</v>
      </c>
      <c r="AZ5" s="30" t="s">
        <v>89</v>
      </c>
      <c r="BA5" s="30" t="s">
        <v>90</v>
      </c>
      <c r="BB5" s="30" t="s">
        <v>91</v>
      </c>
      <c r="BC5" s="30" t="s">
        <v>92</v>
      </c>
      <c r="BD5" s="30" t="s">
        <v>94</v>
      </c>
      <c r="BE5" s="30" t="s">
        <v>83</v>
      </c>
      <c r="BF5" s="30" t="s">
        <v>84</v>
      </c>
      <c r="BG5" s="30" t="s">
        <v>85</v>
      </c>
      <c r="BH5" s="30" t="s">
        <v>86</v>
      </c>
      <c r="BI5" s="30" t="s">
        <v>87</v>
      </c>
      <c r="BJ5" s="30" t="s">
        <v>88</v>
      </c>
      <c r="BK5" s="30" t="s">
        <v>89</v>
      </c>
      <c r="BL5" s="30" t="s">
        <v>90</v>
      </c>
      <c r="BM5" s="30" t="s">
        <v>91</v>
      </c>
      <c r="BN5" s="30" t="s">
        <v>92</v>
      </c>
      <c r="BO5" s="30" t="s">
        <v>94</v>
      </c>
      <c r="BP5" s="30" t="s">
        <v>83</v>
      </c>
      <c r="BQ5" s="30" t="s">
        <v>84</v>
      </c>
      <c r="BR5" s="30" t="s">
        <v>85</v>
      </c>
      <c r="BS5" s="30" t="s">
        <v>86</v>
      </c>
      <c r="BT5" s="30" t="s">
        <v>87</v>
      </c>
      <c r="BU5" s="30" t="s">
        <v>88</v>
      </c>
      <c r="BV5" s="30" t="s">
        <v>89</v>
      </c>
      <c r="BW5" s="30" t="s">
        <v>90</v>
      </c>
      <c r="BX5" s="30" t="s">
        <v>91</v>
      </c>
      <c r="BY5" s="30" t="s">
        <v>92</v>
      </c>
      <c r="BZ5" s="30" t="s">
        <v>94</v>
      </c>
      <c r="CA5" s="30" t="s">
        <v>83</v>
      </c>
      <c r="CB5" s="30" t="s">
        <v>84</v>
      </c>
      <c r="CC5" s="30" t="s">
        <v>85</v>
      </c>
      <c r="CD5" s="30" t="s">
        <v>86</v>
      </c>
      <c r="CE5" s="30" t="s">
        <v>87</v>
      </c>
      <c r="CF5" s="30" t="s">
        <v>88</v>
      </c>
      <c r="CG5" s="30" t="s">
        <v>89</v>
      </c>
      <c r="CH5" s="30" t="s">
        <v>90</v>
      </c>
      <c r="CI5" s="30" t="s">
        <v>91</v>
      </c>
      <c r="CJ5" s="30" t="s">
        <v>92</v>
      </c>
      <c r="CK5" s="30" t="s">
        <v>94</v>
      </c>
      <c r="CL5" s="30" t="s">
        <v>83</v>
      </c>
      <c r="CM5" s="30" t="s">
        <v>84</v>
      </c>
      <c r="CN5" s="30" t="s">
        <v>85</v>
      </c>
      <c r="CO5" s="30" t="s">
        <v>86</v>
      </c>
      <c r="CP5" s="30" t="s">
        <v>87</v>
      </c>
      <c r="CQ5" s="30" t="s">
        <v>88</v>
      </c>
      <c r="CR5" s="30" t="s">
        <v>89</v>
      </c>
      <c r="CS5" s="30" t="s">
        <v>90</v>
      </c>
      <c r="CT5" s="30" t="s">
        <v>91</v>
      </c>
      <c r="CU5" s="30" t="s">
        <v>92</v>
      </c>
      <c r="CV5" s="30" t="s">
        <v>94</v>
      </c>
      <c r="CW5" s="30" t="s">
        <v>83</v>
      </c>
      <c r="CX5" s="30" t="s">
        <v>84</v>
      </c>
      <c r="CY5" s="30" t="s">
        <v>85</v>
      </c>
      <c r="CZ5" s="30" t="s">
        <v>86</v>
      </c>
      <c r="DA5" s="30" t="s">
        <v>87</v>
      </c>
      <c r="DB5" s="30" t="s">
        <v>88</v>
      </c>
      <c r="DC5" s="30" t="s">
        <v>89</v>
      </c>
      <c r="DD5" s="30" t="s">
        <v>90</v>
      </c>
      <c r="DE5" s="30" t="s">
        <v>91</v>
      </c>
      <c r="DF5" s="30" t="s">
        <v>92</v>
      </c>
      <c r="DG5" s="30" t="s">
        <v>94</v>
      </c>
      <c r="DH5" s="30" t="s">
        <v>83</v>
      </c>
      <c r="DI5" s="30" t="s">
        <v>84</v>
      </c>
      <c r="DJ5" s="30" t="s">
        <v>85</v>
      </c>
      <c r="DK5" s="30" t="s">
        <v>86</v>
      </c>
      <c r="DL5" s="30" t="s">
        <v>87</v>
      </c>
      <c r="DM5" s="30" t="s">
        <v>88</v>
      </c>
      <c r="DN5" s="30" t="s">
        <v>89</v>
      </c>
      <c r="DO5" s="30" t="s">
        <v>90</v>
      </c>
      <c r="DP5" s="30" t="s">
        <v>91</v>
      </c>
      <c r="DQ5" s="30" t="s">
        <v>92</v>
      </c>
      <c r="DR5" s="30" t="s">
        <v>94</v>
      </c>
      <c r="DS5" s="30" t="s">
        <v>83</v>
      </c>
      <c r="DT5" s="30" t="s">
        <v>84</v>
      </c>
      <c r="DU5" s="30" t="s">
        <v>85</v>
      </c>
      <c r="DV5" s="30" t="s">
        <v>86</v>
      </c>
      <c r="DW5" s="30" t="s">
        <v>87</v>
      </c>
      <c r="DX5" s="30" t="s">
        <v>88</v>
      </c>
      <c r="DY5" s="30" t="s">
        <v>89</v>
      </c>
      <c r="DZ5" s="30" t="s">
        <v>90</v>
      </c>
      <c r="EA5" s="30" t="s">
        <v>91</v>
      </c>
      <c r="EB5" s="30" t="s">
        <v>92</v>
      </c>
      <c r="EC5" s="30" t="s">
        <v>94</v>
      </c>
      <c r="ED5" s="30" t="s">
        <v>83</v>
      </c>
      <c r="EE5" s="30" t="s">
        <v>84</v>
      </c>
      <c r="EF5" s="30" t="s">
        <v>85</v>
      </c>
      <c r="EG5" s="30" t="s">
        <v>86</v>
      </c>
      <c r="EH5" s="30" t="s">
        <v>87</v>
      </c>
      <c r="EI5" s="30" t="s">
        <v>88</v>
      </c>
      <c r="EJ5" s="30" t="s">
        <v>89</v>
      </c>
      <c r="EK5" s="30" t="s">
        <v>90</v>
      </c>
      <c r="EL5" s="30" t="s">
        <v>91</v>
      </c>
      <c r="EM5" s="30" t="s">
        <v>92</v>
      </c>
      <c r="EN5" s="30" t="s">
        <v>94</v>
      </c>
    </row>
    <row r="6" spans="1:144" s="34" customFormat="1">
      <c r="A6" s="26" t="s">
        <v>95</v>
      </c>
      <c r="B6" s="31">
        <f>B7</f>
        <v>2015</v>
      </c>
      <c r="C6" s="31">
        <f t="shared" ref="C6:W6" si="3">C7</f>
        <v>52132</v>
      </c>
      <c r="D6" s="31">
        <f t="shared" si="3"/>
        <v>47</v>
      </c>
      <c r="E6" s="31">
        <f t="shared" si="3"/>
        <v>18</v>
      </c>
      <c r="F6" s="31">
        <f t="shared" si="3"/>
        <v>0</v>
      </c>
      <c r="G6" s="31">
        <f t="shared" si="3"/>
        <v>0</v>
      </c>
      <c r="H6" s="31" t="str">
        <f t="shared" si="3"/>
        <v>秋田県　北秋田市</v>
      </c>
      <c r="I6" s="31" t="str">
        <f t="shared" si="3"/>
        <v>法非適用</v>
      </c>
      <c r="J6" s="31" t="str">
        <f t="shared" si="3"/>
        <v>下水道事業</v>
      </c>
      <c r="K6" s="31" t="str">
        <f t="shared" si="3"/>
        <v>特定地域生活排水処理</v>
      </c>
      <c r="L6" s="31" t="str">
        <f t="shared" si="3"/>
        <v>K3</v>
      </c>
      <c r="M6" s="32" t="str">
        <f t="shared" si="3"/>
        <v>-</v>
      </c>
      <c r="N6" s="32" t="str">
        <f t="shared" si="3"/>
        <v>該当数値なし</v>
      </c>
      <c r="O6" s="32">
        <f t="shared" si="3"/>
        <v>1.66</v>
      </c>
      <c r="P6" s="32">
        <f t="shared" si="3"/>
        <v>100</v>
      </c>
      <c r="Q6" s="32">
        <f t="shared" si="3"/>
        <v>2915</v>
      </c>
      <c r="R6" s="32">
        <f t="shared" si="3"/>
        <v>34129</v>
      </c>
      <c r="S6" s="32">
        <f t="shared" si="3"/>
        <v>1152.76</v>
      </c>
      <c r="T6" s="32">
        <f t="shared" si="3"/>
        <v>29.61</v>
      </c>
      <c r="U6" s="32">
        <f t="shared" si="3"/>
        <v>564</v>
      </c>
      <c r="V6" s="32">
        <f t="shared" si="3"/>
        <v>0.36</v>
      </c>
      <c r="W6" s="32">
        <f t="shared" si="3"/>
        <v>1566.67</v>
      </c>
      <c r="X6" s="33">
        <f>IF(X7="",NA(),X7)</f>
        <v>73.48</v>
      </c>
      <c r="Y6" s="33">
        <f t="shared" ref="Y6:AG6" si="4">IF(Y7="",NA(),Y7)</f>
        <v>72.73</v>
      </c>
      <c r="Z6" s="33">
        <f t="shared" si="4"/>
        <v>71.39</v>
      </c>
      <c r="AA6" s="33">
        <f t="shared" si="4"/>
        <v>73.319999999999993</v>
      </c>
      <c r="AB6" s="33">
        <f t="shared" si="4"/>
        <v>75.349999999999994</v>
      </c>
      <c r="AC6" s="32" t="e">
        <f t="shared" si="4"/>
        <v>#N/A</v>
      </c>
      <c r="AD6" s="32" t="e">
        <f t="shared" si="4"/>
        <v>#N/A</v>
      </c>
      <c r="AE6" s="32" t="e">
        <f t="shared" si="4"/>
        <v>#N/A</v>
      </c>
      <c r="AF6" s="32" t="e">
        <f t="shared" si="4"/>
        <v>#N/A</v>
      </c>
      <c r="AG6" s="32" t="e">
        <f t="shared" si="4"/>
        <v>#N/A</v>
      </c>
      <c r="AH6" s="32" t="str">
        <f>IF(AH7="","",IF(AH7="-","【-】","【"&amp;SUBSTITUTE(TEXT(AH7,"#,##0.00"),"-","△")&amp;"】"))</f>
        <v/>
      </c>
      <c r="AI6" s="32" t="e">
        <f>IF(AI7="",NA(),AI7)</f>
        <v>#N/A</v>
      </c>
      <c r="AJ6" s="32" t="e">
        <f t="shared" ref="AJ6:AR6" si="5">IF(AJ7="",NA(),AJ7)</f>
        <v>#N/A</v>
      </c>
      <c r="AK6" s="32" t="e">
        <f t="shared" si="5"/>
        <v>#N/A</v>
      </c>
      <c r="AL6" s="32" t="e">
        <f t="shared" si="5"/>
        <v>#N/A</v>
      </c>
      <c r="AM6" s="32" t="e">
        <f t="shared" si="5"/>
        <v>#N/A</v>
      </c>
      <c r="AN6" s="32" t="e">
        <f t="shared" si="5"/>
        <v>#N/A</v>
      </c>
      <c r="AO6" s="32" t="e">
        <f t="shared" si="5"/>
        <v>#N/A</v>
      </c>
      <c r="AP6" s="32" t="e">
        <f t="shared" si="5"/>
        <v>#N/A</v>
      </c>
      <c r="AQ6" s="32" t="e">
        <f t="shared" si="5"/>
        <v>#N/A</v>
      </c>
      <c r="AR6" s="32" t="e">
        <f t="shared" si="5"/>
        <v>#N/A</v>
      </c>
      <c r="AS6" s="32" t="str">
        <f>IF(AS7="","",IF(AS7="-","【-】","【"&amp;SUBSTITUTE(TEXT(AS7,"#,##0.00"),"-","△")&amp;"】"))</f>
        <v/>
      </c>
      <c r="AT6" s="32" t="e">
        <f>IF(AT7="",NA(),AT7)</f>
        <v>#N/A</v>
      </c>
      <c r="AU6" s="32" t="e">
        <f t="shared" ref="AU6:BC6" si="6">IF(AU7="",NA(),AU7)</f>
        <v>#N/A</v>
      </c>
      <c r="AV6" s="32" t="e">
        <f t="shared" si="6"/>
        <v>#N/A</v>
      </c>
      <c r="AW6" s="32" t="e">
        <f t="shared" si="6"/>
        <v>#N/A</v>
      </c>
      <c r="AX6" s="32" t="e">
        <f t="shared" si="6"/>
        <v>#N/A</v>
      </c>
      <c r="AY6" s="32" t="e">
        <f t="shared" si="6"/>
        <v>#N/A</v>
      </c>
      <c r="AZ6" s="32" t="e">
        <f t="shared" si="6"/>
        <v>#N/A</v>
      </c>
      <c r="BA6" s="32" t="e">
        <f t="shared" si="6"/>
        <v>#N/A</v>
      </c>
      <c r="BB6" s="32" t="e">
        <f t="shared" si="6"/>
        <v>#N/A</v>
      </c>
      <c r="BC6" s="32" t="e">
        <f t="shared" si="6"/>
        <v>#N/A</v>
      </c>
      <c r="BD6" s="32" t="str">
        <f>IF(BD7="","",IF(BD7="-","【-】","【"&amp;SUBSTITUTE(TEXT(BD7,"#,##0.00"),"-","△")&amp;"】"))</f>
        <v/>
      </c>
      <c r="BE6" s="33">
        <f>IF(BE7="",NA(),BE7)</f>
        <v>923.08</v>
      </c>
      <c r="BF6" s="33">
        <f t="shared" ref="BF6:BN6" si="7">IF(BF7="",NA(),BF7)</f>
        <v>837.98</v>
      </c>
      <c r="BG6" s="33">
        <f t="shared" si="7"/>
        <v>763.51</v>
      </c>
      <c r="BH6" s="33">
        <f t="shared" si="7"/>
        <v>666.96</v>
      </c>
      <c r="BI6" s="33">
        <f t="shared" si="7"/>
        <v>574.67999999999995</v>
      </c>
      <c r="BJ6" s="33">
        <f t="shared" si="7"/>
        <v>421.01</v>
      </c>
      <c r="BK6" s="33">
        <f t="shared" si="7"/>
        <v>430.64</v>
      </c>
      <c r="BL6" s="33">
        <f t="shared" si="7"/>
        <v>446.63</v>
      </c>
      <c r="BM6" s="33">
        <f t="shared" si="7"/>
        <v>416.91</v>
      </c>
      <c r="BN6" s="33">
        <f t="shared" si="7"/>
        <v>392.19</v>
      </c>
      <c r="BO6" s="32" t="str">
        <f>IF(BO7="","",IF(BO7="-","【-】","【"&amp;SUBSTITUTE(TEXT(BO7,"#,##0.00"),"-","△")&amp;"】"))</f>
        <v>【345.93】</v>
      </c>
      <c r="BP6" s="33">
        <f>IF(BP7="",NA(),BP7)</f>
        <v>38.049999999999997</v>
      </c>
      <c r="BQ6" s="33">
        <f t="shared" ref="BQ6:BY6" si="8">IF(BQ7="",NA(),BQ7)</f>
        <v>37.42</v>
      </c>
      <c r="BR6" s="33">
        <f t="shared" si="8"/>
        <v>36.93</v>
      </c>
      <c r="BS6" s="33">
        <f t="shared" si="8"/>
        <v>34.39</v>
      </c>
      <c r="BT6" s="33">
        <f t="shared" si="8"/>
        <v>34.92</v>
      </c>
      <c r="BU6" s="33">
        <f t="shared" si="8"/>
        <v>58.98</v>
      </c>
      <c r="BV6" s="33">
        <f t="shared" si="8"/>
        <v>58.78</v>
      </c>
      <c r="BW6" s="33">
        <f t="shared" si="8"/>
        <v>58.53</v>
      </c>
      <c r="BX6" s="33">
        <f t="shared" si="8"/>
        <v>57.93</v>
      </c>
      <c r="BY6" s="33">
        <f t="shared" si="8"/>
        <v>57.03</v>
      </c>
      <c r="BZ6" s="32" t="str">
        <f>IF(BZ7="","",IF(BZ7="-","【-】","【"&amp;SUBSTITUTE(TEXT(BZ7,"#,##0.00"),"-","△")&amp;"】"))</f>
        <v>【59.44】</v>
      </c>
      <c r="CA6" s="33">
        <f>IF(CA7="",NA(),CA7)</f>
        <v>509.46</v>
      </c>
      <c r="CB6" s="33">
        <f t="shared" ref="CB6:CJ6" si="9">IF(CB7="",NA(),CB7)</f>
        <v>518.77</v>
      </c>
      <c r="CC6" s="33">
        <f t="shared" si="9"/>
        <v>524.82000000000005</v>
      </c>
      <c r="CD6" s="33">
        <f t="shared" si="9"/>
        <v>591.08000000000004</v>
      </c>
      <c r="CE6" s="33">
        <f t="shared" si="9"/>
        <v>598.66</v>
      </c>
      <c r="CF6" s="33">
        <f t="shared" si="9"/>
        <v>253.84</v>
      </c>
      <c r="CG6" s="33">
        <f t="shared" si="9"/>
        <v>257.02999999999997</v>
      </c>
      <c r="CH6" s="33">
        <f t="shared" si="9"/>
        <v>266.57</v>
      </c>
      <c r="CI6" s="33">
        <f t="shared" si="9"/>
        <v>276.93</v>
      </c>
      <c r="CJ6" s="33">
        <f t="shared" si="9"/>
        <v>283.73</v>
      </c>
      <c r="CK6" s="32" t="str">
        <f>IF(CK7="","",IF(CK7="-","【-】","【"&amp;SUBSTITUTE(TEXT(CK7,"#,##0.00"),"-","△")&amp;"】"))</f>
        <v>【272.79】</v>
      </c>
      <c r="CL6" s="33">
        <f>IF(CL7="",NA(),CL7)</f>
        <v>36.79</v>
      </c>
      <c r="CM6" s="33">
        <f t="shared" ref="CM6:CU6" si="10">IF(CM7="",NA(),CM7)</f>
        <v>36</v>
      </c>
      <c r="CN6" s="33">
        <f t="shared" si="10"/>
        <v>36</v>
      </c>
      <c r="CO6" s="33">
        <f t="shared" si="10"/>
        <v>36</v>
      </c>
      <c r="CP6" s="33">
        <f t="shared" si="10"/>
        <v>36</v>
      </c>
      <c r="CQ6" s="33">
        <f t="shared" si="10"/>
        <v>60.03</v>
      </c>
      <c r="CR6" s="33">
        <f t="shared" si="10"/>
        <v>61.93</v>
      </c>
      <c r="CS6" s="33">
        <f t="shared" si="10"/>
        <v>58.06</v>
      </c>
      <c r="CT6" s="33">
        <f t="shared" si="10"/>
        <v>59.08</v>
      </c>
      <c r="CU6" s="33">
        <f t="shared" si="10"/>
        <v>58.25</v>
      </c>
      <c r="CV6" s="32" t="str">
        <f>IF(CV7="","",IF(CV7="-","【-】","【"&amp;SUBSTITUTE(TEXT(CV7,"#,##0.00"),"-","△")&amp;"】"))</f>
        <v>【58.84】</v>
      </c>
      <c r="CW6" s="33">
        <f>IF(CW7="",NA(),CW7)</f>
        <v>100</v>
      </c>
      <c r="CX6" s="33">
        <f t="shared" ref="CX6:DF6" si="11">IF(CX7="",NA(),CX7)</f>
        <v>100</v>
      </c>
      <c r="CY6" s="33">
        <f t="shared" si="11"/>
        <v>100</v>
      </c>
      <c r="CZ6" s="33">
        <f t="shared" si="11"/>
        <v>100</v>
      </c>
      <c r="DA6" s="33">
        <f t="shared" si="11"/>
        <v>100</v>
      </c>
      <c r="DB6" s="33">
        <f t="shared" si="11"/>
        <v>76.8</v>
      </c>
      <c r="DC6" s="33">
        <f t="shared" si="11"/>
        <v>77.25</v>
      </c>
      <c r="DD6" s="33">
        <f t="shared" si="11"/>
        <v>75.790000000000006</v>
      </c>
      <c r="DE6" s="33">
        <f t="shared" si="11"/>
        <v>77.12</v>
      </c>
      <c r="DF6" s="33">
        <f t="shared" si="11"/>
        <v>68.150000000000006</v>
      </c>
      <c r="DG6" s="32" t="str">
        <f>IF(DG7="","",IF(DG7="-","【-】","【"&amp;SUBSTITUTE(TEXT(DG7,"#,##0.00"),"-","△")&amp;"】"))</f>
        <v>【74.35】</v>
      </c>
      <c r="DH6" s="32" t="e">
        <f>IF(DH7="",NA(),DH7)</f>
        <v>#N/A</v>
      </c>
      <c r="DI6" s="32" t="e">
        <f t="shared" ref="DI6:DQ6" si="12">IF(DI7="",NA(),DI7)</f>
        <v>#N/A</v>
      </c>
      <c r="DJ6" s="32" t="e">
        <f t="shared" si="12"/>
        <v>#N/A</v>
      </c>
      <c r="DK6" s="32" t="e">
        <f t="shared" si="12"/>
        <v>#N/A</v>
      </c>
      <c r="DL6" s="32" t="e">
        <f t="shared" si="12"/>
        <v>#N/A</v>
      </c>
      <c r="DM6" s="32" t="e">
        <f t="shared" si="12"/>
        <v>#N/A</v>
      </c>
      <c r="DN6" s="32" t="e">
        <f t="shared" si="12"/>
        <v>#N/A</v>
      </c>
      <c r="DO6" s="32" t="e">
        <f t="shared" si="12"/>
        <v>#N/A</v>
      </c>
      <c r="DP6" s="32" t="e">
        <f t="shared" si="12"/>
        <v>#N/A</v>
      </c>
      <c r="DQ6" s="32" t="e">
        <f t="shared" si="12"/>
        <v>#N/A</v>
      </c>
      <c r="DR6" s="32" t="str">
        <f>IF(DR7="","",IF(DR7="-","【-】","【"&amp;SUBSTITUTE(TEXT(DR7,"#,##0.00"),"-","△")&amp;"】"))</f>
        <v/>
      </c>
      <c r="DS6" s="32" t="e">
        <f>IF(DS7="",NA(),DS7)</f>
        <v>#N/A</v>
      </c>
      <c r="DT6" s="32" t="e">
        <f t="shared" ref="DT6:EB6" si="13">IF(DT7="",NA(),DT7)</f>
        <v>#N/A</v>
      </c>
      <c r="DU6" s="32" t="e">
        <f t="shared" si="13"/>
        <v>#N/A</v>
      </c>
      <c r="DV6" s="32" t="e">
        <f t="shared" si="13"/>
        <v>#N/A</v>
      </c>
      <c r="DW6" s="32" t="e">
        <f t="shared" si="13"/>
        <v>#N/A</v>
      </c>
      <c r="DX6" s="32" t="e">
        <f t="shared" si="13"/>
        <v>#N/A</v>
      </c>
      <c r="DY6" s="32" t="e">
        <f t="shared" si="13"/>
        <v>#N/A</v>
      </c>
      <c r="DZ6" s="32" t="e">
        <f t="shared" si="13"/>
        <v>#N/A</v>
      </c>
      <c r="EA6" s="32" t="e">
        <f t="shared" si="13"/>
        <v>#N/A</v>
      </c>
      <c r="EB6" s="32" t="e">
        <f t="shared" si="13"/>
        <v>#N/A</v>
      </c>
      <c r="EC6" s="32" t="str">
        <f>IF(EC7="","",IF(EC7="-","【-】","【"&amp;SUBSTITUTE(TEXT(EC7,"#,##0.00"),"-","△")&amp;"】"))</f>
        <v/>
      </c>
      <c r="ED6" s="33" t="str">
        <f>IF(ED7="",NA(),ED7)</f>
        <v>-</v>
      </c>
      <c r="EE6" s="33" t="str">
        <f t="shared" ref="EE6:EM6" si="14">IF(EE7="",NA(),EE7)</f>
        <v>-</v>
      </c>
      <c r="EF6" s="33" t="str">
        <f t="shared" si="14"/>
        <v>-</v>
      </c>
      <c r="EG6" s="33" t="str">
        <f t="shared" si="14"/>
        <v>-</v>
      </c>
      <c r="EH6" s="33" t="str">
        <f t="shared" si="14"/>
        <v>-</v>
      </c>
      <c r="EI6" s="33" t="str">
        <f t="shared" si="14"/>
        <v>-</v>
      </c>
      <c r="EJ6" s="33" t="str">
        <f t="shared" si="14"/>
        <v>-</v>
      </c>
      <c r="EK6" s="33" t="str">
        <f t="shared" si="14"/>
        <v>-</v>
      </c>
      <c r="EL6" s="33" t="str">
        <f t="shared" si="14"/>
        <v>-</v>
      </c>
      <c r="EM6" s="33" t="str">
        <f t="shared" si="14"/>
        <v>-</v>
      </c>
      <c r="EN6" s="32" t="str">
        <f>IF(EN7="","",IF(EN7="-","【-】","【"&amp;SUBSTITUTE(TEXT(EN7,"#,##0.00"),"-","△")&amp;"】"))</f>
        <v>【-】</v>
      </c>
    </row>
    <row r="7" spans="1:144" s="34" customFormat="1">
      <c r="A7" s="26"/>
      <c r="B7" s="35">
        <v>2015</v>
      </c>
      <c r="C7" s="35">
        <v>52132</v>
      </c>
      <c r="D7" s="35">
        <v>47</v>
      </c>
      <c r="E7" s="35">
        <v>18</v>
      </c>
      <c r="F7" s="35">
        <v>0</v>
      </c>
      <c r="G7" s="35">
        <v>0</v>
      </c>
      <c r="H7" s="35" t="s">
        <v>96</v>
      </c>
      <c r="I7" s="35" t="s">
        <v>97</v>
      </c>
      <c r="J7" s="35" t="s">
        <v>98</v>
      </c>
      <c r="K7" s="35" t="s">
        <v>99</v>
      </c>
      <c r="L7" s="35" t="s">
        <v>100</v>
      </c>
      <c r="M7" s="36" t="s">
        <v>101</v>
      </c>
      <c r="N7" s="36" t="s">
        <v>102</v>
      </c>
      <c r="O7" s="36">
        <v>1.66</v>
      </c>
      <c r="P7" s="36">
        <v>100</v>
      </c>
      <c r="Q7" s="36">
        <v>2915</v>
      </c>
      <c r="R7" s="36">
        <v>34129</v>
      </c>
      <c r="S7" s="36">
        <v>1152.76</v>
      </c>
      <c r="T7" s="36">
        <v>29.61</v>
      </c>
      <c r="U7" s="36">
        <v>564</v>
      </c>
      <c r="V7" s="36">
        <v>0.36</v>
      </c>
      <c r="W7" s="36">
        <v>1566.67</v>
      </c>
      <c r="X7" s="36">
        <v>73.48</v>
      </c>
      <c r="Y7" s="36">
        <v>72.73</v>
      </c>
      <c r="Z7" s="36">
        <v>71.39</v>
      </c>
      <c r="AA7" s="36">
        <v>73.319999999999993</v>
      </c>
      <c r="AB7" s="36">
        <v>75.349999999999994</v>
      </c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>
        <v>923.08</v>
      </c>
      <c r="BF7" s="36">
        <v>837.98</v>
      </c>
      <c r="BG7" s="36">
        <v>763.51</v>
      </c>
      <c r="BH7" s="36">
        <v>666.96</v>
      </c>
      <c r="BI7" s="36">
        <v>574.67999999999995</v>
      </c>
      <c r="BJ7" s="36">
        <v>421.01</v>
      </c>
      <c r="BK7" s="36">
        <v>430.64</v>
      </c>
      <c r="BL7" s="36">
        <v>446.63</v>
      </c>
      <c r="BM7" s="36">
        <v>416.91</v>
      </c>
      <c r="BN7" s="36">
        <v>392.19</v>
      </c>
      <c r="BO7" s="36">
        <v>345.93</v>
      </c>
      <c r="BP7" s="36">
        <v>38.049999999999997</v>
      </c>
      <c r="BQ7" s="36">
        <v>37.42</v>
      </c>
      <c r="BR7" s="36">
        <v>36.93</v>
      </c>
      <c r="BS7" s="36">
        <v>34.39</v>
      </c>
      <c r="BT7" s="36">
        <v>34.92</v>
      </c>
      <c r="BU7" s="36">
        <v>58.98</v>
      </c>
      <c r="BV7" s="36">
        <v>58.78</v>
      </c>
      <c r="BW7" s="36">
        <v>58.53</v>
      </c>
      <c r="BX7" s="36">
        <v>57.93</v>
      </c>
      <c r="BY7" s="36">
        <v>57.03</v>
      </c>
      <c r="BZ7" s="36">
        <v>59.44</v>
      </c>
      <c r="CA7" s="36">
        <v>509.46</v>
      </c>
      <c r="CB7" s="36">
        <v>518.77</v>
      </c>
      <c r="CC7" s="36">
        <v>524.82000000000005</v>
      </c>
      <c r="CD7" s="36">
        <v>591.08000000000004</v>
      </c>
      <c r="CE7" s="36">
        <v>598.66</v>
      </c>
      <c r="CF7" s="36">
        <v>253.84</v>
      </c>
      <c r="CG7" s="36">
        <v>257.02999999999997</v>
      </c>
      <c r="CH7" s="36">
        <v>266.57</v>
      </c>
      <c r="CI7" s="36">
        <v>276.93</v>
      </c>
      <c r="CJ7" s="36">
        <v>283.73</v>
      </c>
      <c r="CK7" s="36">
        <v>272.79000000000002</v>
      </c>
      <c r="CL7" s="36">
        <v>36.79</v>
      </c>
      <c r="CM7" s="36">
        <v>36</v>
      </c>
      <c r="CN7" s="36">
        <v>36</v>
      </c>
      <c r="CO7" s="36">
        <v>36</v>
      </c>
      <c r="CP7" s="36">
        <v>36</v>
      </c>
      <c r="CQ7" s="36">
        <v>60.03</v>
      </c>
      <c r="CR7" s="36">
        <v>61.93</v>
      </c>
      <c r="CS7" s="36">
        <v>58.06</v>
      </c>
      <c r="CT7" s="36">
        <v>59.08</v>
      </c>
      <c r="CU7" s="36">
        <v>58.25</v>
      </c>
      <c r="CV7" s="36">
        <v>58.84</v>
      </c>
      <c r="CW7" s="36">
        <v>100</v>
      </c>
      <c r="CX7" s="36">
        <v>100</v>
      </c>
      <c r="CY7" s="36">
        <v>100</v>
      </c>
      <c r="CZ7" s="36">
        <v>100</v>
      </c>
      <c r="DA7" s="36">
        <v>100</v>
      </c>
      <c r="DB7" s="36">
        <v>76.8</v>
      </c>
      <c r="DC7" s="36">
        <v>77.25</v>
      </c>
      <c r="DD7" s="36">
        <v>75.790000000000006</v>
      </c>
      <c r="DE7" s="36">
        <v>77.12</v>
      </c>
      <c r="DF7" s="36">
        <v>68.150000000000006</v>
      </c>
      <c r="DG7" s="36">
        <v>74.349999999999994</v>
      </c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 t="s">
        <v>101</v>
      </c>
      <c r="EE7" s="36" t="s">
        <v>101</v>
      </c>
      <c r="EF7" s="36" t="s">
        <v>101</v>
      </c>
      <c r="EG7" s="36" t="s">
        <v>101</v>
      </c>
      <c r="EH7" s="36" t="s">
        <v>101</v>
      </c>
      <c r="EI7" s="36" t="s">
        <v>101</v>
      </c>
      <c r="EJ7" s="36" t="s">
        <v>101</v>
      </c>
      <c r="EK7" s="36" t="s">
        <v>101</v>
      </c>
      <c r="EL7" s="36" t="s">
        <v>101</v>
      </c>
      <c r="EM7" s="36" t="s">
        <v>101</v>
      </c>
      <c r="EN7" s="36" t="s">
        <v>101</v>
      </c>
    </row>
    <row r="8" spans="1:144"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</row>
    <row r="9" spans="1:144">
      <c r="A9" s="38"/>
      <c r="B9" s="38" t="s">
        <v>103</v>
      </c>
      <c r="C9" s="38" t="s">
        <v>104</v>
      </c>
      <c r="D9" s="38" t="s">
        <v>105</v>
      </c>
      <c r="E9" s="38" t="s">
        <v>106</v>
      </c>
      <c r="F9" s="38" t="s">
        <v>107</v>
      </c>
      <c r="Q9" s="37"/>
      <c r="X9" s="37"/>
      <c r="Y9" s="37"/>
      <c r="Z9" s="37"/>
      <c r="AA9" s="37"/>
      <c r="AB9" s="37"/>
      <c r="AC9" s="37"/>
      <c r="AD9" s="37"/>
      <c r="AE9" s="37"/>
      <c r="AF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C9" s="37"/>
      <c r="ED9" s="37"/>
      <c r="EE9" s="37"/>
      <c r="EF9" s="37"/>
      <c r="EG9" s="37"/>
      <c r="EH9" s="37"/>
      <c r="EI9" s="37"/>
      <c r="EJ9" s="37"/>
      <c r="EK9" s="37"/>
      <c r="EL9" s="37"/>
    </row>
    <row r="10" spans="1:144">
      <c r="A10" s="38" t="s">
        <v>45</v>
      </c>
      <c r="B10" s="39">
        <f>DATEVALUE($B$6-4&amp;"年1月1日")</f>
        <v>40544</v>
      </c>
      <c r="C10" s="39">
        <f>DATEVALUE($B$6-3&amp;"年1月1日")</f>
        <v>40909</v>
      </c>
      <c r="D10" s="39">
        <f>DATEVALUE($B$6-2&amp;"年1月1日")</f>
        <v>41275</v>
      </c>
      <c r="E10" s="39">
        <f>DATEVALUE($B$6-1&amp;"年1月1日")</f>
        <v>41640</v>
      </c>
      <c r="F10" s="39">
        <f>DATEVALUE($B$6&amp;"年1月1日")</f>
        <v>42005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kitaakita</cp:lastModifiedBy>
  <dcterms:created xsi:type="dcterms:W3CDTF">2017-02-08T03:21:49Z</dcterms:created>
  <dcterms:modified xsi:type="dcterms:W3CDTF">2017-02-15T06:38:05Z</dcterms:modified>
  <cp:category/>
</cp:coreProperties>
</file>